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$TATIANA BALLEN\52198244\Desktop\cumplimiento 2015\1. ENERO 2015\"/>
    </mc:Choice>
  </mc:AlternateContent>
  <bookViews>
    <workbookView xWindow="0" yWindow="0" windowWidth="23040" windowHeight="9408" activeTab="1"/>
  </bookViews>
  <sheets>
    <sheet name="NACIONAL" sheetId="15" r:id="rId1"/>
    <sheet name="INTERNACIONAL" sheetId="1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15" l="1"/>
  <c r="D24" i="15" l="1"/>
  <c r="D25" i="15"/>
  <c r="C25" i="15"/>
  <c r="C24" i="15"/>
  <c r="D337" i="16" l="1"/>
  <c r="D338" i="16"/>
  <c r="C338" i="16"/>
  <c r="C337" i="16"/>
  <c r="D322" i="16"/>
  <c r="D323" i="16"/>
  <c r="C323" i="16"/>
  <c r="C322" i="16"/>
  <c r="D305" i="16"/>
  <c r="D306" i="16"/>
  <c r="C306" i="16"/>
  <c r="C305" i="16"/>
  <c r="D294" i="16"/>
  <c r="D295" i="16"/>
  <c r="C295" i="16"/>
  <c r="C294" i="16"/>
  <c r="D282" i="16"/>
  <c r="C282" i="16"/>
  <c r="D281" i="16"/>
  <c r="C281" i="16"/>
  <c r="D272" i="16"/>
  <c r="D273" i="16"/>
  <c r="C273" i="16"/>
  <c r="C272" i="16"/>
  <c r="D263" i="16"/>
  <c r="D264" i="16"/>
  <c r="C264" i="16"/>
  <c r="C263" i="16"/>
  <c r="D254" i="16"/>
  <c r="D255" i="16"/>
  <c r="C255" i="16"/>
  <c r="C254" i="16"/>
  <c r="D249" i="16"/>
  <c r="D250" i="16"/>
  <c r="C250" i="16"/>
  <c r="C249" i="16"/>
  <c r="D240" i="16"/>
  <c r="D241" i="16"/>
  <c r="C241" i="16"/>
  <c r="C240" i="16"/>
  <c r="D222" i="16"/>
  <c r="D223" i="16"/>
  <c r="C223" i="16"/>
  <c r="C222" i="16"/>
  <c r="D209" i="16"/>
  <c r="D210" i="16"/>
  <c r="C210" i="16"/>
  <c r="C209" i="16"/>
  <c r="D200" i="16"/>
  <c r="D201" i="16"/>
  <c r="C201" i="16"/>
  <c r="C200" i="16"/>
  <c r="D191" i="16"/>
  <c r="D192" i="16"/>
  <c r="C192" i="16"/>
  <c r="C191" i="16"/>
  <c r="D182" i="16"/>
  <c r="D183" i="16"/>
  <c r="C183" i="16"/>
  <c r="C182" i="16"/>
  <c r="D172" i="16"/>
  <c r="D173" i="16"/>
  <c r="C173" i="16"/>
  <c r="C172" i="16"/>
  <c r="D165" i="16"/>
  <c r="D166" i="16"/>
  <c r="C166" i="16"/>
  <c r="C165" i="16"/>
  <c r="D159" i="16"/>
  <c r="C159" i="16"/>
  <c r="D158" i="16"/>
  <c r="C158" i="16"/>
  <c r="D149" i="16"/>
  <c r="D150" i="16"/>
  <c r="C150" i="16"/>
  <c r="C149" i="16"/>
  <c r="D138" i="16"/>
  <c r="D139" i="16"/>
  <c r="C139" i="16"/>
  <c r="C138" i="16"/>
  <c r="D117" i="16"/>
  <c r="D118" i="16"/>
  <c r="C118" i="16"/>
  <c r="C117" i="16"/>
  <c r="D103" i="16"/>
  <c r="D104" i="16"/>
  <c r="C104" i="16"/>
  <c r="C103" i="16"/>
  <c r="D93" i="16"/>
  <c r="D94" i="16"/>
  <c r="C94" i="16"/>
  <c r="C93" i="16"/>
  <c r="D75" i="16"/>
  <c r="D76" i="16"/>
  <c r="C76" i="16"/>
  <c r="C75" i="16"/>
  <c r="D59" i="16"/>
  <c r="D60" i="16"/>
  <c r="C60" i="16"/>
  <c r="C59" i="16"/>
  <c r="D50" i="16"/>
  <c r="C50" i="16"/>
  <c r="D49" i="16"/>
  <c r="C49" i="16"/>
  <c r="D41" i="16"/>
  <c r="C41" i="16"/>
  <c r="D40" i="16"/>
  <c r="C40" i="16"/>
  <c r="D33" i="16"/>
  <c r="C33" i="16"/>
  <c r="D32" i="16"/>
  <c r="C32" i="16"/>
  <c r="D24" i="16"/>
  <c r="C24" i="16"/>
  <c r="D23" i="16"/>
  <c r="C23" i="16"/>
  <c r="D14" i="16" l="1"/>
  <c r="C14" i="16"/>
  <c r="D13" i="16"/>
  <c r="C13" i="16"/>
  <c r="D151" i="15"/>
  <c r="D152" i="15"/>
  <c r="C152" i="15"/>
  <c r="D134" i="15"/>
  <c r="D135" i="15"/>
  <c r="C135" i="15"/>
  <c r="C134" i="15"/>
  <c r="D114" i="15"/>
  <c r="C114" i="15"/>
  <c r="D113" i="15"/>
  <c r="C113" i="15"/>
  <c r="D89" i="15"/>
  <c r="D90" i="15"/>
  <c r="C90" i="15"/>
  <c r="C89" i="15"/>
  <c r="D68" i="15"/>
  <c r="D69" i="15"/>
  <c r="C69" i="15"/>
  <c r="C68" i="15"/>
  <c r="D51" i="15"/>
  <c r="C51" i="15"/>
  <c r="D50" i="15"/>
  <c r="C50" i="15"/>
</calcChain>
</file>

<file path=xl/sharedStrings.xml><?xml version="1.0" encoding="utf-8"?>
<sst xmlns="http://schemas.openxmlformats.org/spreadsheetml/2006/main" count="457" uniqueCount="56">
  <si>
    <t>NACIONAL</t>
  </si>
  <si>
    <t>AEROLINEA DE ANTIOQUIA S.A.</t>
  </si>
  <si>
    <t>OPERACIONALES</t>
  </si>
  <si>
    <t>INTERNO</t>
  </si>
  <si>
    <t>CANCELADOS</t>
  </si>
  <si>
    <t>CUMPLIDOS</t>
  </si>
  <si>
    <t>INCONTROLABLES</t>
  </si>
  <si>
    <t>EXTERNO</t>
  </si>
  <si>
    <t>DEMORADOS</t>
  </si>
  <si>
    <t>RAC</t>
  </si>
  <si>
    <t>AGA</t>
  </si>
  <si>
    <t>TECNICAS</t>
  </si>
  <si>
    <t>TAME</t>
  </si>
  <si>
    <t>LAN PERU</t>
  </si>
  <si>
    <t>EASYFLY S.A</t>
  </si>
  <si>
    <t>AVIANCA</t>
  </si>
  <si>
    <t>COM</t>
  </si>
  <si>
    <t>ENERO</t>
  </si>
  <si>
    <t>NO ESPECIFICOS</t>
  </si>
  <si>
    <t>COPA COLOMBIA</t>
  </si>
  <si>
    <t>LAN COLOMBIA</t>
  </si>
  <si>
    <t>VIVA COLOMBIA</t>
  </si>
  <si>
    <t xml:space="preserve">LAN AIRLINES </t>
  </si>
  <si>
    <t>COPA AIRLINES</t>
  </si>
  <si>
    <t>SATENA</t>
  </si>
  <si>
    <t>INTERJET</t>
  </si>
  <si>
    <t>AMERICAN</t>
  </si>
  <si>
    <t>TACA INTERNATIONAL</t>
  </si>
  <si>
    <t>DELTA</t>
  </si>
  <si>
    <t>LACSA</t>
  </si>
  <si>
    <t>AEROGAL</t>
  </si>
  <si>
    <t>CONVIASA</t>
  </si>
  <si>
    <t>AIR PANAMA</t>
  </si>
  <si>
    <t>SPIRIT AIRLINES</t>
  </si>
  <si>
    <t>AIR CANADA</t>
  </si>
  <si>
    <t>IBERIA</t>
  </si>
  <si>
    <t>AIR FRANCE</t>
  </si>
  <si>
    <t>LUFTHANSA</t>
  </si>
  <si>
    <t>INSEL AIR</t>
  </si>
  <si>
    <t>AEROLINEAS ARGENTINAS</t>
  </si>
  <si>
    <t>CUBANA</t>
  </si>
  <si>
    <t>OCEANAIR</t>
  </si>
  <si>
    <t xml:space="preserve">AEROMEXICO </t>
  </si>
  <si>
    <t xml:space="preserve">JETBLUE AIRWAYS </t>
  </si>
  <si>
    <t xml:space="preserve">TAP PORTUGAL </t>
  </si>
  <si>
    <t>TACA PERU</t>
  </si>
  <si>
    <t>UNITED AIR LINES</t>
  </si>
  <si>
    <t>ANALISIS DE CUMPLIMIENTO</t>
  </si>
  <si>
    <t>EMPRESAS NACIONALES</t>
  </si>
  <si>
    <t>TOTAL NACIONAL</t>
  </si>
  <si>
    <t>CUMPLIMIENTO ITINERARIO</t>
  </si>
  <si>
    <t>CUMPLIMIENTO AEROLINEA</t>
  </si>
  <si>
    <t>ENERO 2015.</t>
  </si>
  <si>
    <t>EMPRESAS INTERNACIONALES</t>
  </si>
  <si>
    <t>TOTAL INTERNACIONAL</t>
  </si>
  <si>
    <t>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</si>
</sst>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CC"/>
        <bgColor theme="0" tint="-0.14999847407452621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3" borderId="0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7" fontId="2" fillId="3" borderId="0" xfId="0" applyNumberFormat="1" applyFont="1" applyFill="1" applyBorder="1" applyAlignment="1"/>
    <xf numFmtId="0" fontId="3" fillId="4" borderId="2" xfId="0" applyFont="1" applyFill="1" applyBorder="1" applyAlignment="1"/>
    <xf numFmtId="0" fontId="3" fillId="4" borderId="5" xfId="0" applyFont="1" applyFill="1" applyBorder="1" applyAlignment="1"/>
    <xf numFmtId="9" fontId="4" fillId="4" borderId="3" xfId="0" applyNumberFormat="1" applyFont="1" applyFill="1" applyBorder="1"/>
    <xf numFmtId="9" fontId="3" fillId="4" borderId="6" xfId="0" applyNumberFormat="1" applyFont="1" applyFill="1" applyBorder="1"/>
    <xf numFmtId="0" fontId="4" fillId="0" borderId="0" xfId="0" applyFont="1"/>
    <xf numFmtId="0" fontId="4" fillId="3" borderId="0" xfId="0" applyFont="1" applyFill="1"/>
    <xf numFmtId="0" fontId="3" fillId="5" borderId="12" xfId="0" applyFont="1" applyFill="1" applyBorder="1" applyAlignment="1">
      <alignment horizontal="left"/>
    </xf>
    <xf numFmtId="0" fontId="3" fillId="5" borderId="1" xfId="0" applyNumberFormat="1" applyFont="1" applyFill="1" applyBorder="1"/>
    <xf numFmtId="0" fontId="3" fillId="8" borderId="13" xfId="0" applyNumberFormat="1" applyFont="1" applyFill="1" applyBorder="1"/>
    <xf numFmtId="0" fontId="3" fillId="3" borderId="8" xfId="0" applyFont="1" applyFill="1" applyBorder="1" applyAlignment="1">
      <alignment horizontal="left" indent="1"/>
    </xf>
    <xf numFmtId="0" fontId="3" fillId="3" borderId="10" xfId="0" applyNumberFormat="1" applyFont="1" applyFill="1" applyBorder="1"/>
    <xf numFmtId="0" fontId="4" fillId="3" borderId="8" xfId="0" applyFont="1" applyFill="1" applyBorder="1" applyAlignment="1">
      <alignment horizontal="left" indent="2"/>
    </xf>
    <xf numFmtId="0" fontId="4" fillId="3" borderId="10" xfId="0" applyNumberFormat="1" applyFont="1" applyFill="1" applyBorder="1"/>
    <xf numFmtId="0" fontId="4" fillId="3" borderId="8" xfId="0" applyFont="1" applyFill="1" applyBorder="1" applyAlignment="1">
      <alignment horizontal="left" indent="3"/>
    </xf>
    <xf numFmtId="0" fontId="4" fillId="3" borderId="0" xfId="0" applyFont="1" applyFill="1" applyAlignment="1">
      <alignment horizontal="left" indent="3"/>
    </xf>
    <xf numFmtId="0" fontId="4" fillId="3" borderId="6" xfId="0" applyNumberFormat="1" applyFont="1" applyFill="1" applyBorder="1"/>
    <xf numFmtId="0" fontId="4" fillId="7" borderId="0" xfId="0" applyNumberFormat="1" applyFont="1" applyFill="1"/>
    <xf numFmtId="0" fontId="4" fillId="3" borderId="0" xfId="0" applyNumberFormat="1" applyFont="1" applyFill="1"/>
    <xf numFmtId="0" fontId="3" fillId="5" borderId="1" xfId="0" applyFont="1" applyFill="1" applyBorder="1" applyAlignment="1">
      <alignment horizontal="left"/>
    </xf>
    <xf numFmtId="0" fontId="3" fillId="5" borderId="11" xfId="0" applyNumberFormat="1" applyFont="1" applyFill="1" applyBorder="1"/>
    <xf numFmtId="0" fontId="3" fillId="8" borderId="1" xfId="0" applyNumberFormat="1" applyFont="1" applyFill="1" applyBorder="1"/>
    <xf numFmtId="0" fontId="3" fillId="3" borderId="10" xfId="0" applyFont="1" applyFill="1" applyBorder="1" applyAlignment="1">
      <alignment horizontal="left" indent="1"/>
    </xf>
    <xf numFmtId="0" fontId="3" fillId="3" borderId="0" xfId="0" applyNumberFormat="1" applyFont="1" applyFill="1" applyBorder="1"/>
    <xf numFmtId="0" fontId="4" fillId="3" borderId="0" xfId="0" applyNumberFormat="1" applyFont="1" applyFill="1" applyBorder="1"/>
    <xf numFmtId="0" fontId="4" fillId="3" borderId="10" xfId="0" applyFont="1" applyFill="1" applyBorder="1" applyAlignment="1">
      <alignment horizontal="left" indent="3"/>
    </xf>
    <xf numFmtId="0" fontId="3" fillId="6" borderId="9" xfId="0" applyNumberFormat="1" applyFont="1" applyFill="1" applyBorder="1"/>
    <xf numFmtId="0" fontId="4" fillId="6" borderId="9" xfId="0" applyNumberFormat="1" applyFont="1" applyFill="1" applyBorder="1"/>
    <xf numFmtId="0" fontId="3" fillId="6" borderId="10" xfId="0" applyNumberFormat="1" applyFont="1" applyFill="1" applyBorder="1"/>
    <xf numFmtId="0" fontId="4" fillId="6" borderId="10" xfId="0" applyNumberFormat="1" applyFont="1" applyFill="1" applyBorder="1"/>
    <xf numFmtId="0" fontId="3" fillId="4" borderId="3" xfId="0" applyFont="1" applyFill="1" applyBorder="1" applyAlignment="1"/>
    <xf numFmtId="0" fontId="3" fillId="4" borderId="6" xfId="0" applyFont="1" applyFill="1" applyBorder="1" applyAlignment="1"/>
    <xf numFmtId="0" fontId="3" fillId="4" borderId="8" xfId="0" applyFont="1" applyFill="1" applyBorder="1" applyAlignment="1"/>
    <xf numFmtId="9" fontId="4" fillId="4" borderId="10" xfId="0" applyNumberFormat="1" applyFont="1" applyFill="1" applyBorder="1"/>
    <xf numFmtId="0" fontId="4" fillId="3" borderId="5" xfId="0" applyFont="1" applyFill="1" applyBorder="1" applyAlignment="1">
      <alignment horizontal="left" indent="2"/>
    </xf>
    <xf numFmtId="0" fontId="4" fillId="3" borderId="0" xfId="0" applyFont="1" applyFill="1" applyAlignment="1">
      <alignment horizontal="left" indent="2"/>
    </xf>
    <xf numFmtId="0" fontId="4" fillId="3" borderId="5" xfId="0" applyFont="1" applyFill="1" applyBorder="1" applyAlignment="1">
      <alignment horizontal="left" indent="3"/>
    </xf>
    <xf numFmtId="0" fontId="3" fillId="3" borderId="0" xfId="0" applyFont="1" applyFill="1" applyAlignment="1">
      <alignment horizontal="left" indent="1"/>
    </xf>
    <xf numFmtId="0" fontId="3" fillId="3" borderId="0" xfId="0" applyNumberFormat="1" applyFont="1" applyFill="1"/>
    <xf numFmtId="0" fontId="3" fillId="7" borderId="0" xfId="0" applyNumberFormat="1" applyFont="1" applyFill="1"/>
    <xf numFmtId="0" fontId="3" fillId="3" borderId="6" xfId="0" applyNumberFormat="1" applyFont="1" applyFill="1" applyBorder="1"/>
    <xf numFmtId="0" fontId="4" fillId="6" borderId="7" xfId="0" applyNumberFormat="1" applyFont="1" applyFill="1" applyBorder="1"/>
    <xf numFmtId="0" fontId="3" fillId="6" borderId="3" xfId="0" applyNumberFormat="1" applyFont="1" applyFill="1" applyBorder="1"/>
    <xf numFmtId="0" fontId="4" fillId="6" borderId="6" xfId="0" applyNumberFormat="1" applyFont="1" applyFill="1" applyBorder="1"/>
    <xf numFmtId="0" fontId="3" fillId="3" borderId="8" xfId="0" applyFont="1" applyFill="1" applyBorder="1" applyAlignment="1">
      <alignment horizontal="left" indent="2"/>
    </xf>
    <xf numFmtId="0" fontId="3" fillId="3" borderId="10" xfId="0" applyFont="1" applyFill="1" applyBorder="1" applyAlignment="1">
      <alignment horizontal="left" indent="2"/>
    </xf>
    <xf numFmtId="0" fontId="3" fillId="3" borderId="5" xfId="0" applyFont="1" applyFill="1" applyBorder="1" applyAlignment="1">
      <alignment horizontal="left" indent="2"/>
    </xf>
    <xf numFmtId="0" fontId="3" fillId="6" borderId="7" xfId="0" applyNumberFormat="1" applyFont="1" applyFill="1" applyBorder="1"/>
    <xf numFmtId="0" fontId="3" fillId="6" borderId="6" xfId="0" applyNumberFormat="1" applyFont="1" applyFill="1" applyBorder="1"/>
    <xf numFmtId="9" fontId="4" fillId="4" borderId="2" xfId="0" applyNumberFormat="1" applyFont="1" applyFill="1" applyBorder="1"/>
    <xf numFmtId="9" fontId="4" fillId="4" borderId="5" xfId="0" applyNumberFormat="1" applyFont="1" applyFill="1" applyBorder="1"/>
    <xf numFmtId="0" fontId="3" fillId="5" borderId="12" xfId="0" applyNumberFormat="1" applyFont="1" applyFill="1" applyBorder="1"/>
    <xf numFmtId="0" fontId="3" fillId="3" borderId="8" xfId="0" applyNumberFormat="1" applyFont="1" applyFill="1" applyBorder="1"/>
    <xf numFmtId="9" fontId="4" fillId="4" borderId="6" xfId="0" applyNumberFormat="1" applyFont="1" applyFill="1" applyBorder="1"/>
    <xf numFmtId="9" fontId="3" fillId="4" borderId="10" xfId="0" applyNumberFormat="1" applyFont="1" applyFill="1" applyBorder="1"/>
    <xf numFmtId="0" fontId="3" fillId="5" borderId="5" xfId="0" applyFont="1" applyFill="1" applyBorder="1" applyAlignment="1">
      <alignment horizontal="left"/>
    </xf>
    <xf numFmtId="0" fontId="3" fillId="5" borderId="6" xfId="0" applyNumberFormat="1" applyFont="1" applyFill="1" applyBorder="1"/>
    <xf numFmtId="0" fontId="3" fillId="8" borderId="7" xfId="0" applyNumberFormat="1" applyFont="1" applyFill="1" applyBorder="1"/>
    <xf numFmtId="0" fontId="4" fillId="3" borderId="11" xfId="0" applyFont="1" applyFill="1" applyBorder="1" applyAlignment="1">
      <alignment horizontal="left" indent="3"/>
    </xf>
    <xf numFmtId="0" fontId="4" fillId="3" borderId="11" xfId="0" applyNumberFormat="1" applyFont="1" applyFill="1" applyBorder="1"/>
    <xf numFmtId="0" fontId="4" fillId="7" borderId="11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0" fontId="3" fillId="6" borderId="4" xfId="0" applyNumberFormat="1" applyFont="1" applyFill="1" applyBorder="1" applyAlignment="1">
      <alignment horizontal="center" vertical="center" wrapText="1"/>
    </xf>
    <xf numFmtId="10" fontId="3" fillId="6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2"/>
  <sheetViews>
    <sheetView topLeftCell="A112" zoomScaleNormal="100" workbookViewId="0">
      <selection activeCell="F132" sqref="F132"/>
    </sheetView>
  </sheetViews>
  <sheetFormatPr baseColWidth="10" defaultRowHeight="13.8" x14ac:dyDescent="0.25"/>
  <cols>
    <col min="1" max="1" width="11.5546875" style="10"/>
    <col min="2" max="2" width="35.5546875" style="9" customWidth="1"/>
    <col min="3" max="3" width="12.33203125" style="9" customWidth="1"/>
    <col min="4" max="4" width="16.5546875" style="9" customWidth="1"/>
    <col min="5" max="6" width="11.5546875" style="10" customWidth="1"/>
    <col min="7" max="28" width="11.5546875" style="10"/>
    <col min="29" max="16384" width="11.5546875" style="9"/>
  </cols>
  <sheetData>
    <row r="1" spans="2:4" ht="15.6" x14ac:dyDescent="0.3">
      <c r="B1" s="1" t="s">
        <v>47</v>
      </c>
      <c r="C1" s="10"/>
      <c r="D1" s="10"/>
    </row>
    <row r="2" spans="2:4" ht="15.6" x14ac:dyDescent="0.3">
      <c r="B2" s="1" t="s">
        <v>48</v>
      </c>
      <c r="C2" s="10"/>
      <c r="D2" s="10"/>
    </row>
    <row r="3" spans="2:4" ht="15.6" x14ac:dyDescent="0.3">
      <c r="B3" s="4" t="s">
        <v>52</v>
      </c>
      <c r="C3" s="10"/>
      <c r="D3" s="10"/>
    </row>
    <row r="4" spans="2:4" ht="14.4" thickBot="1" x14ac:dyDescent="0.3">
      <c r="B4" s="10"/>
      <c r="C4" s="10"/>
      <c r="D4" s="10"/>
    </row>
    <row r="5" spans="2:4" ht="14.4" customHeight="1" x14ac:dyDescent="0.25">
      <c r="B5" s="2" t="s">
        <v>0</v>
      </c>
      <c r="C5" s="65" t="s">
        <v>17</v>
      </c>
      <c r="D5" s="67" t="s">
        <v>49</v>
      </c>
    </row>
    <row r="6" spans="2:4" ht="14.4" thickBot="1" x14ac:dyDescent="0.3">
      <c r="B6" s="3" t="s">
        <v>17</v>
      </c>
      <c r="C6" s="66"/>
      <c r="D6" s="68"/>
    </row>
    <row r="7" spans="2:4" ht="14.4" thickBot="1" x14ac:dyDescent="0.3">
      <c r="B7" s="11" t="s">
        <v>1</v>
      </c>
      <c r="C7" s="12">
        <v>1713</v>
      </c>
      <c r="D7" s="12">
        <v>1713</v>
      </c>
    </row>
    <row r="8" spans="2:4" x14ac:dyDescent="0.25">
      <c r="B8" s="14" t="s">
        <v>4</v>
      </c>
      <c r="C8" s="15">
        <v>157</v>
      </c>
      <c r="D8" s="15">
        <v>157</v>
      </c>
    </row>
    <row r="9" spans="2:4" x14ac:dyDescent="0.25">
      <c r="B9" s="48" t="s">
        <v>6</v>
      </c>
      <c r="C9" s="15">
        <v>7</v>
      </c>
      <c r="D9" s="15">
        <v>7</v>
      </c>
    </row>
    <row r="10" spans="2:4" x14ac:dyDescent="0.25">
      <c r="B10" s="48" t="s">
        <v>2</v>
      </c>
      <c r="C10" s="15">
        <v>138</v>
      </c>
      <c r="D10" s="15">
        <v>138</v>
      </c>
    </row>
    <row r="11" spans="2:4" x14ac:dyDescent="0.25">
      <c r="B11" s="18" t="s">
        <v>3</v>
      </c>
      <c r="C11" s="17">
        <v>138</v>
      </c>
      <c r="D11" s="17">
        <v>138</v>
      </c>
    </row>
    <row r="12" spans="2:4" x14ac:dyDescent="0.25">
      <c r="B12" s="48" t="s">
        <v>11</v>
      </c>
      <c r="C12" s="15">
        <v>12</v>
      </c>
      <c r="D12" s="15">
        <v>12</v>
      </c>
    </row>
    <row r="13" spans="2:4" x14ac:dyDescent="0.25">
      <c r="B13" s="18" t="s">
        <v>55</v>
      </c>
      <c r="C13" s="17">
        <v>12</v>
      </c>
      <c r="D13" s="17">
        <v>12</v>
      </c>
    </row>
    <row r="14" spans="2:4" x14ac:dyDescent="0.25">
      <c r="B14" s="14" t="s">
        <v>5</v>
      </c>
      <c r="C14" s="15">
        <v>1092</v>
      </c>
      <c r="D14" s="15">
        <v>1092</v>
      </c>
    </row>
    <row r="15" spans="2:4" x14ac:dyDescent="0.25">
      <c r="B15" s="14" t="s">
        <v>8</v>
      </c>
      <c r="C15" s="15">
        <v>464</v>
      </c>
      <c r="D15" s="15">
        <v>464</v>
      </c>
    </row>
    <row r="16" spans="2:4" x14ac:dyDescent="0.25">
      <c r="B16" s="48" t="s">
        <v>10</v>
      </c>
      <c r="C16" s="15">
        <v>28</v>
      </c>
      <c r="D16" s="15">
        <v>28</v>
      </c>
    </row>
    <row r="17" spans="2:4" x14ac:dyDescent="0.25">
      <c r="B17" s="48" t="s">
        <v>9</v>
      </c>
      <c r="C17" s="15">
        <v>28</v>
      </c>
      <c r="D17" s="15">
        <v>28</v>
      </c>
    </row>
    <row r="18" spans="2:4" x14ac:dyDescent="0.25">
      <c r="B18" s="48" t="s">
        <v>6</v>
      </c>
      <c r="C18" s="15">
        <v>173</v>
      </c>
      <c r="D18" s="15">
        <v>173</v>
      </c>
    </row>
    <row r="19" spans="2:4" x14ac:dyDescent="0.25">
      <c r="B19" s="48" t="s">
        <v>2</v>
      </c>
      <c r="C19" s="15">
        <v>70</v>
      </c>
      <c r="D19" s="15">
        <v>70</v>
      </c>
    </row>
    <row r="20" spans="2:4" x14ac:dyDescent="0.25">
      <c r="B20" s="18" t="s">
        <v>3</v>
      </c>
      <c r="C20" s="17">
        <v>70</v>
      </c>
      <c r="D20" s="17">
        <v>70</v>
      </c>
    </row>
    <row r="21" spans="2:4" x14ac:dyDescent="0.25">
      <c r="B21" s="48" t="s">
        <v>11</v>
      </c>
      <c r="C21" s="15">
        <v>165</v>
      </c>
      <c r="D21" s="15">
        <v>165</v>
      </c>
    </row>
    <row r="22" spans="2:4" x14ac:dyDescent="0.25">
      <c r="B22" s="18" t="s">
        <v>7</v>
      </c>
      <c r="C22" s="15">
        <v>2</v>
      </c>
      <c r="D22" s="15">
        <v>2</v>
      </c>
    </row>
    <row r="23" spans="2:4" ht="14.4" thickBot="1" x14ac:dyDescent="0.3">
      <c r="B23" s="18" t="s">
        <v>3</v>
      </c>
      <c r="C23" s="17">
        <v>163</v>
      </c>
      <c r="D23" s="17">
        <v>163</v>
      </c>
    </row>
    <row r="24" spans="2:4" x14ac:dyDescent="0.25">
      <c r="B24" s="5" t="s">
        <v>50</v>
      </c>
      <c r="C24" s="7">
        <f>C14/C7</f>
        <v>0.63747810858143605</v>
      </c>
      <c r="D24" s="7">
        <f>D14/D7</f>
        <v>0.63747810858143605</v>
      </c>
    </row>
    <row r="25" spans="2:4" ht="14.4" thickBot="1" x14ac:dyDescent="0.3">
      <c r="B25" s="36" t="s">
        <v>51</v>
      </c>
      <c r="C25" s="58">
        <f>C14/(C7-C9-C16-C17-C18-C22)</f>
        <v>0.74033898305084744</v>
      </c>
      <c r="D25" s="58">
        <f>D14/(D7-D9-D16-D17-D18-D22)</f>
        <v>0.74033898305084744</v>
      </c>
    </row>
    <row r="26" spans="2:4" ht="14.4" thickBot="1" x14ac:dyDescent="0.3">
      <c r="B26" s="62"/>
      <c r="C26" s="63"/>
      <c r="D26" s="64"/>
    </row>
    <row r="27" spans="2:4" ht="14.4" thickBot="1" x14ac:dyDescent="0.3">
      <c r="B27" s="59" t="s">
        <v>15</v>
      </c>
      <c r="C27" s="60">
        <v>12927</v>
      </c>
      <c r="D27" s="61">
        <v>12927</v>
      </c>
    </row>
    <row r="28" spans="2:4" x14ac:dyDescent="0.25">
      <c r="B28" s="14" t="s">
        <v>4</v>
      </c>
      <c r="C28" s="15">
        <v>187</v>
      </c>
      <c r="D28" s="30">
        <v>187</v>
      </c>
    </row>
    <row r="29" spans="2:4" x14ac:dyDescent="0.25">
      <c r="B29" s="48" t="s">
        <v>6</v>
      </c>
      <c r="C29" s="15">
        <v>84</v>
      </c>
      <c r="D29" s="30">
        <v>84</v>
      </c>
    </row>
    <row r="30" spans="2:4" x14ac:dyDescent="0.25">
      <c r="B30" s="48" t="s">
        <v>2</v>
      </c>
      <c r="C30" s="15">
        <v>8</v>
      </c>
      <c r="D30" s="30">
        <v>8</v>
      </c>
    </row>
    <row r="31" spans="2:4" x14ac:dyDescent="0.25">
      <c r="B31" s="18" t="s">
        <v>7</v>
      </c>
      <c r="C31" s="17">
        <v>2</v>
      </c>
      <c r="D31" s="31">
        <v>2</v>
      </c>
    </row>
    <row r="32" spans="2:4" x14ac:dyDescent="0.25">
      <c r="B32" s="18" t="s">
        <v>3</v>
      </c>
      <c r="C32" s="17">
        <v>6</v>
      </c>
      <c r="D32" s="31">
        <v>6</v>
      </c>
    </row>
    <row r="33" spans="2:4" x14ac:dyDescent="0.25">
      <c r="B33" s="48" t="s">
        <v>9</v>
      </c>
      <c r="C33" s="15">
        <v>12</v>
      </c>
      <c r="D33" s="30">
        <v>12</v>
      </c>
    </row>
    <row r="34" spans="2:4" x14ac:dyDescent="0.25">
      <c r="B34" s="48" t="s">
        <v>11</v>
      </c>
      <c r="C34" s="15">
        <v>83</v>
      </c>
      <c r="D34" s="30">
        <v>83</v>
      </c>
    </row>
    <row r="35" spans="2:4" x14ac:dyDescent="0.25">
      <c r="B35" s="18" t="s">
        <v>7</v>
      </c>
      <c r="C35" s="17">
        <v>13</v>
      </c>
      <c r="D35" s="31">
        <v>13</v>
      </c>
    </row>
    <row r="36" spans="2:4" x14ac:dyDescent="0.25">
      <c r="B36" s="18" t="s">
        <v>3</v>
      </c>
      <c r="C36" s="17">
        <v>70</v>
      </c>
      <c r="D36" s="31">
        <v>70</v>
      </c>
    </row>
    <row r="37" spans="2:4" x14ac:dyDescent="0.25">
      <c r="B37" s="14" t="s">
        <v>5</v>
      </c>
      <c r="C37" s="15">
        <v>9825</v>
      </c>
      <c r="D37" s="30">
        <v>9825</v>
      </c>
    </row>
    <row r="38" spans="2:4" x14ac:dyDescent="0.25">
      <c r="B38" s="14" t="s">
        <v>8</v>
      </c>
      <c r="C38" s="15">
        <v>2915</v>
      </c>
      <c r="D38" s="30">
        <v>2915</v>
      </c>
    </row>
    <row r="39" spans="2:4" x14ac:dyDescent="0.25">
      <c r="B39" s="48" t="s">
        <v>10</v>
      </c>
      <c r="C39" s="15">
        <v>52</v>
      </c>
      <c r="D39" s="30">
        <v>52</v>
      </c>
    </row>
    <row r="40" spans="2:4" x14ac:dyDescent="0.25">
      <c r="B40" s="48" t="s">
        <v>16</v>
      </c>
      <c r="C40" s="15">
        <v>2</v>
      </c>
      <c r="D40" s="30">
        <v>2</v>
      </c>
    </row>
    <row r="41" spans="2:4" x14ac:dyDescent="0.25">
      <c r="B41" s="48" t="s">
        <v>6</v>
      </c>
      <c r="C41" s="15">
        <v>815</v>
      </c>
      <c r="D41" s="30">
        <v>815</v>
      </c>
    </row>
    <row r="42" spans="2:4" x14ac:dyDescent="0.25">
      <c r="B42" s="48" t="s">
        <v>18</v>
      </c>
      <c r="C42" s="15">
        <v>955</v>
      </c>
      <c r="D42" s="30">
        <v>955</v>
      </c>
    </row>
    <row r="43" spans="2:4" x14ac:dyDescent="0.25">
      <c r="B43" s="48" t="s">
        <v>2</v>
      </c>
      <c r="C43" s="15">
        <v>248</v>
      </c>
      <c r="D43" s="30">
        <v>248</v>
      </c>
    </row>
    <row r="44" spans="2:4" x14ac:dyDescent="0.25">
      <c r="B44" s="18" t="s">
        <v>7</v>
      </c>
      <c r="C44" s="17">
        <v>56</v>
      </c>
      <c r="D44" s="31">
        <v>56</v>
      </c>
    </row>
    <row r="45" spans="2:4" x14ac:dyDescent="0.25">
      <c r="B45" s="18" t="s">
        <v>3</v>
      </c>
      <c r="C45" s="17">
        <v>192</v>
      </c>
      <c r="D45" s="31">
        <v>192</v>
      </c>
    </row>
    <row r="46" spans="2:4" x14ac:dyDescent="0.25">
      <c r="B46" s="48" t="s">
        <v>9</v>
      </c>
      <c r="C46" s="15">
        <v>423</v>
      </c>
      <c r="D46" s="30">
        <v>423</v>
      </c>
    </row>
    <row r="47" spans="2:4" x14ac:dyDescent="0.25">
      <c r="B47" s="48" t="s">
        <v>11</v>
      </c>
      <c r="C47" s="15">
        <v>420</v>
      </c>
      <c r="D47" s="30">
        <v>420</v>
      </c>
    </row>
    <row r="48" spans="2:4" x14ac:dyDescent="0.25">
      <c r="B48" s="18" t="s">
        <v>7</v>
      </c>
      <c r="C48" s="17">
        <v>75</v>
      </c>
      <c r="D48" s="31">
        <v>75</v>
      </c>
    </row>
    <row r="49" spans="2:4" ht="14.4" thickBot="1" x14ac:dyDescent="0.3">
      <c r="B49" s="18" t="s">
        <v>3</v>
      </c>
      <c r="C49" s="17">
        <v>345</v>
      </c>
      <c r="D49" s="31">
        <v>345</v>
      </c>
    </row>
    <row r="50" spans="2:4" x14ac:dyDescent="0.25">
      <c r="B50" s="5" t="s">
        <v>50</v>
      </c>
      <c r="C50" s="7">
        <f>C37/C27</f>
        <v>0.76003713158505448</v>
      </c>
      <c r="D50" s="7">
        <f>D37/D27</f>
        <v>0.76003713158505448</v>
      </c>
    </row>
    <row r="51" spans="2:4" ht="14.4" thickBot="1" x14ac:dyDescent="0.3">
      <c r="B51" s="6" t="s">
        <v>51</v>
      </c>
      <c r="C51" s="8">
        <f>C37/(C27-C29-C31-C33-C35-C39-C40-C41-C44-C46-C48)</f>
        <v>0.8623716317036777</v>
      </c>
      <c r="D51" s="8">
        <f>D37/(D27-D29-D31-D33-D35-D39-D40-D41-D44-D46-D48)</f>
        <v>0.8623716317036777</v>
      </c>
    </row>
    <row r="52" spans="2:4" ht="14.4" thickBot="1" x14ac:dyDescent="0.3">
      <c r="B52" s="19"/>
      <c r="C52" s="22"/>
      <c r="D52" s="21"/>
    </row>
    <row r="53" spans="2:4" ht="14.4" thickBot="1" x14ac:dyDescent="0.3">
      <c r="B53" s="11" t="s">
        <v>19</v>
      </c>
      <c r="C53" s="12">
        <v>355</v>
      </c>
      <c r="D53" s="13">
        <v>355</v>
      </c>
    </row>
    <row r="54" spans="2:4" x14ac:dyDescent="0.25">
      <c r="B54" s="14" t="s">
        <v>4</v>
      </c>
      <c r="C54" s="15">
        <v>2</v>
      </c>
      <c r="D54" s="30">
        <v>2</v>
      </c>
    </row>
    <row r="55" spans="2:4" x14ac:dyDescent="0.25">
      <c r="B55" s="48" t="s">
        <v>2</v>
      </c>
      <c r="C55" s="15">
        <v>2</v>
      </c>
      <c r="D55" s="30">
        <v>2</v>
      </c>
    </row>
    <row r="56" spans="2:4" x14ac:dyDescent="0.25">
      <c r="B56" s="18" t="s">
        <v>3</v>
      </c>
      <c r="C56" s="17">
        <v>2</v>
      </c>
      <c r="D56" s="31">
        <v>2</v>
      </c>
    </row>
    <row r="57" spans="2:4" x14ac:dyDescent="0.25">
      <c r="B57" s="14" t="s">
        <v>5</v>
      </c>
      <c r="C57" s="15">
        <v>299</v>
      </c>
      <c r="D57" s="30">
        <v>299</v>
      </c>
    </row>
    <row r="58" spans="2:4" x14ac:dyDescent="0.25">
      <c r="B58" s="14" t="s">
        <v>8</v>
      </c>
      <c r="C58" s="15">
        <v>54</v>
      </c>
      <c r="D58" s="30">
        <v>54</v>
      </c>
    </row>
    <row r="59" spans="2:4" x14ac:dyDescent="0.25">
      <c r="B59" s="48" t="s">
        <v>10</v>
      </c>
      <c r="C59" s="15">
        <v>1</v>
      </c>
      <c r="D59" s="30">
        <v>1</v>
      </c>
    </row>
    <row r="60" spans="2:4" x14ac:dyDescent="0.25">
      <c r="B60" s="48" t="s">
        <v>6</v>
      </c>
      <c r="C60" s="15">
        <v>6</v>
      </c>
      <c r="D60" s="30">
        <v>6</v>
      </c>
    </row>
    <row r="61" spans="2:4" x14ac:dyDescent="0.25">
      <c r="B61" s="48" t="s">
        <v>18</v>
      </c>
      <c r="C61" s="15">
        <v>23</v>
      </c>
      <c r="D61" s="30">
        <v>23</v>
      </c>
    </row>
    <row r="62" spans="2:4" x14ac:dyDescent="0.25">
      <c r="B62" s="48" t="s">
        <v>2</v>
      </c>
      <c r="C62" s="15">
        <v>9</v>
      </c>
      <c r="D62" s="30">
        <v>9</v>
      </c>
    </row>
    <row r="63" spans="2:4" x14ac:dyDescent="0.25">
      <c r="B63" s="18" t="s">
        <v>3</v>
      </c>
      <c r="C63" s="17">
        <v>9</v>
      </c>
      <c r="D63" s="31">
        <v>9</v>
      </c>
    </row>
    <row r="64" spans="2:4" x14ac:dyDescent="0.25">
      <c r="B64" s="48" t="s">
        <v>9</v>
      </c>
      <c r="C64" s="15">
        <v>10</v>
      </c>
      <c r="D64" s="30">
        <v>10</v>
      </c>
    </row>
    <row r="65" spans="2:4" x14ac:dyDescent="0.25">
      <c r="B65" s="48" t="s">
        <v>11</v>
      </c>
      <c r="C65" s="15">
        <v>5</v>
      </c>
      <c r="D65" s="30">
        <v>5</v>
      </c>
    </row>
    <row r="66" spans="2:4" x14ac:dyDescent="0.25">
      <c r="B66" s="18" t="s">
        <v>7</v>
      </c>
      <c r="C66" s="17">
        <v>2</v>
      </c>
      <c r="D66" s="31">
        <v>2</v>
      </c>
    </row>
    <row r="67" spans="2:4" ht="14.4" thickBot="1" x14ac:dyDescent="0.3">
      <c r="B67" s="18" t="s">
        <v>3</v>
      </c>
      <c r="C67" s="17">
        <v>3</v>
      </c>
      <c r="D67" s="31">
        <v>3</v>
      </c>
    </row>
    <row r="68" spans="2:4" x14ac:dyDescent="0.25">
      <c r="B68" s="5" t="s">
        <v>50</v>
      </c>
      <c r="C68" s="7">
        <f>C57/C53</f>
        <v>0.84225352112676055</v>
      </c>
      <c r="D68" s="7">
        <f>D57/D53</f>
        <v>0.84225352112676055</v>
      </c>
    </row>
    <row r="69" spans="2:4" ht="14.4" thickBot="1" x14ac:dyDescent="0.3">
      <c r="B69" s="6" t="s">
        <v>51</v>
      </c>
      <c r="C69" s="8">
        <f>C57/(C53-C59-C60-C64-C66)</f>
        <v>0.88988095238095233</v>
      </c>
      <c r="D69" s="8">
        <f>D57/(D53-D59-D60-D64-D66)</f>
        <v>0.88988095238095233</v>
      </c>
    </row>
    <row r="70" spans="2:4" ht="14.4" thickBot="1" x14ac:dyDescent="0.3">
      <c r="B70" s="19"/>
      <c r="C70" s="22"/>
      <c r="D70" s="21"/>
    </row>
    <row r="71" spans="2:4" ht="14.4" thickBot="1" x14ac:dyDescent="0.3">
      <c r="B71" s="11" t="s">
        <v>14</v>
      </c>
      <c r="C71" s="12">
        <v>2710</v>
      </c>
      <c r="D71" s="13">
        <v>2710</v>
      </c>
    </row>
    <row r="72" spans="2:4" x14ac:dyDescent="0.25">
      <c r="B72" s="14" t="s">
        <v>4</v>
      </c>
      <c r="C72" s="15">
        <v>265</v>
      </c>
      <c r="D72" s="30">
        <v>265</v>
      </c>
    </row>
    <row r="73" spans="2:4" x14ac:dyDescent="0.25">
      <c r="B73" s="48" t="s">
        <v>6</v>
      </c>
      <c r="C73" s="15">
        <v>146</v>
      </c>
      <c r="D73" s="30">
        <v>146</v>
      </c>
    </row>
    <row r="74" spans="2:4" x14ac:dyDescent="0.25">
      <c r="B74" s="48" t="s">
        <v>2</v>
      </c>
      <c r="C74" s="15">
        <v>56</v>
      </c>
      <c r="D74" s="30">
        <v>56</v>
      </c>
    </row>
    <row r="75" spans="2:4" x14ac:dyDescent="0.25">
      <c r="B75" s="18" t="s">
        <v>3</v>
      </c>
      <c r="C75" s="17">
        <v>56</v>
      </c>
      <c r="D75" s="31">
        <v>56</v>
      </c>
    </row>
    <row r="76" spans="2:4" x14ac:dyDescent="0.25">
      <c r="B76" s="48" t="s">
        <v>11</v>
      </c>
      <c r="C76" s="15">
        <v>63</v>
      </c>
      <c r="D76" s="30">
        <v>63</v>
      </c>
    </row>
    <row r="77" spans="2:4" x14ac:dyDescent="0.25">
      <c r="B77" s="18" t="s">
        <v>3</v>
      </c>
      <c r="C77" s="17">
        <v>63</v>
      </c>
      <c r="D77" s="31">
        <v>63</v>
      </c>
    </row>
    <row r="78" spans="2:4" x14ac:dyDescent="0.25">
      <c r="B78" s="14" t="s">
        <v>5</v>
      </c>
      <c r="C78" s="15">
        <v>1818</v>
      </c>
      <c r="D78" s="30">
        <v>1818</v>
      </c>
    </row>
    <row r="79" spans="2:4" x14ac:dyDescent="0.25">
      <c r="B79" s="14" t="s">
        <v>8</v>
      </c>
      <c r="C79" s="15">
        <v>627</v>
      </c>
      <c r="D79" s="30">
        <v>627</v>
      </c>
    </row>
    <row r="80" spans="2:4" x14ac:dyDescent="0.25">
      <c r="B80" s="48" t="s">
        <v>10</v>
      </c>
      <c r="C80" s="15">
        <v>12</v>
      </c>
      <c r="D80" s="30">
        <v>12</v>
      </c>
    </row>
    <row r="81" spans="2:4" x14ac:dyDescent="0.25">
      <c r="B81" s="48" t="s">
        <v>6</v>
      </c>
      <c r="C81" s="15">
        <v>355</v>
      </c>
      <c r="D81" s="30">
        <v>355</v>
      </c>
    </row>
    <row r="82" spans="2:4" x14ac:dyDescent="0.25">
      <c r="B82" s="48" t="s">
        <v>18</v>
      </c>
      <c r="C82" s="15">
        <v>93</v>
      </c>
      <c r="D82" s="30">
        <v>93</v>
      </c>
    </row>
    <row r="83" spans="2:4" x14ac:dyDescent="0.25">
      <c r="B83" s="48" t="s">
        <v>2</v>
      </c>
      <c r="C83" s="15">
        <v>8</v>
      </c>
      <c r="D83" s="30">
        <v>8</v>
      </c>
    </row>
    <row r="84" spans="2:4" x14ac:dyDescent="0.25">
      <c r="B84" s="18" t="s">
        <v>7</v>
      </c>
      <c r="C84" s="17">
        <v>2</v>
      </c>
      <c r="D84" s="31">
        <v>2</v>
      </c>
    </row>
    <row r="85" spans="2:4" x14ac:dyDescent="0.25">
      <c r="B85" s="18" t="s">
        <v>3</v>
      </c>
      <c r="C85" s="17">
        <v>6</v>
      </c>
      <c r="D85" s="31">
        <v>6</v>
      </c>
    </row>
    <row r="86" spans="2:4" x14ac:dyDescent="0.25">
      <c r="B86" s="48" t="s">
        <v>9</v>
      </c>
      <c r="C86" s="15">
        <v>79</v>
      </c>
      <c r="D86" s="30">
        <v>79</v>
      </c>
    </row>
    <row r="87" spans="2:4" x14ac:dyDescent="0.25">
      <c r="B87" s="48" t="s">
        <v>11</v>
      </c>
      <c r="C87" s="15">
        <v>70</v>
      </c>
      <c r="D87" s="30">
        <v>70</v>
      </c>
    </row>
    <row r="88" spans="2:4" ht="14.4" thickBot="1" x14ac:dyDescent="0.3">
      <c r="B88" s="18" t="s">
        <v>3</v>
      </c>
      <c r="C88" s="17">
        <v>70</v>
      </c>
      <c r="D88" s="31">
        <v>70</v>
      </c>
    </row>
    <row r="89" spans="2:4" x14ac:dyDescent="0.25">
      <c r="B89" s="5" t="s">
        <v>50</v>
      </c>
      <c r="C89" s="7">
        <f>C78/C71</f>
        <v>0.67084870848708489</v>
      </c>
      <c r="D89" s="7">
        <f>D78/D71</f>
        <v>0.67084870848708489</v>
      </c>
    </row>
    <row r="90" spans="2:4" ht="14.4" thickBot="1" x14ac:dyDescent="0.3">
      <c r="B90" s="6" t="s">
        <v>51</v>
      </c>
      <c r="C90" s="8">
        <f>C78/(C71-C73-C80-C81-C84-C86)</f>
        <v>0.85916824196597352</v>
      </c>
      <c r="D90" s="8">
        <f>D78/(D71-D73-D80-D81-D84-D86)</f>
        <v>0.85916824196597352</v>
      </c>
    </row>
    <row r="91" spans="2:4" ht="14.4" thickBot="1" x14ac:dyDescent="0.3">
      <c r="B91" s="19"/>
      <c r="C91" s="22"/>
      <c r="D91" s="21"/>
    </row>
    <row r="92" spans="2:4" ht="14.4" thickBot="1" x14ac:dyDescent="0.3">
      <c r="B92" s="11" t="s">
        <v>20</v>
      </c>
      <c r="C92" s="12">
        <v>3862</v>
      </c>
      <c r="D92" s="13">
        <v>3862</v>
      </c>
    </row>
    <row r="93" spans="2:4" x14ac:dyDescent="0.25">
      <c r="B93" s="14" t="s">
        <v>4</v>
      </c>
      <c r="C93" s="15">
        <v>26</v>
      </c>
      <c r="D93" s="30">
        <v>26</v>
      </c>
    </row>
    <row r="94" spans="2:4" x14ac:dyDescent="0.25">
      <c r="B94" s="48" t="s">
        <v>6</v>
      </c>
      <c r="C94" s="15">
        <v>11</v>
      </c>
      <c r="D94" s="30">
        <v>11</v>
      </c>
    </row>
    <row r="95" spans="2:4" x14ac:dyDescent="0.25">
      <c r="B95" s="48" t="s">
        <v>2</v>
      </c>
      <c r="C95" s="15">
        <v>4</v>
      </c>
      <c r="D95" s="30">
        <v>4</v>
      </c>
    </row>
    <row r="96" spans="2:4" x14ac:dyDescent="0.25">
      <c r="B96" s="18" t="s">
        <v>3</v>
      </c>
      <c r="C96" s="17">
        <v>4</v>
      </c>
      <c r="D96" s="31">
        <v>4</v>
      </c>
    </row>
    <row r="97" spans="2:4" x14ac:dyDescent="0.25">
      <c r="B97" s="48" t="s">
        <v>11</v>
      </c>
      <c r="C97" s="15">
        <v>11</v>
      </c>
      <c r="D97" s="30">
        <v>11</v>
      </c>
    </row>
    <row r="98" spans="2:4" x14ac:dyDescent="0.25">
      <c r="B98" s="18" t="s">
        <v>7</v>
      </c>
      <c r="C98" s="17">
        <v>1</v>
      </c>
      <c r="D98" s="31">
        <v>1</v>
      </c>
    </row>
    <row r="99" spans="2:4" x14ac:dyDescent="0.25">
      <c r="B99" s="18" t="s">
        <v>3</v>
      </c>
      <c r="C99" s="17">
        <v>10</v>
      </c>
      <c r="D99" s="31">
        <v>10</v>
      </c>
    </row>
    <row r="100" spans="2:4" x14ac:dyDescent="0.25">
      <c r="B100" s="14" t="s">
        <v>5</v>
      </c>
      <c r="C100" s="15">
        <v>3166</v>
      </c>
      <c r="D100" s="30">
        <v>3166</v>
      </c>
    </row>
    <row r="101" spans="2:4" x14ac:dyDescent="0.25">
      <c r="B101" s="14" t="s">
        <v>8</v>
      </c>
      <c r="C101" s="15">
        <v>670</v>
      </c>
      <c r="D101" s="30">
        <v>670</v>
      </c>
    </row>
    <row r="102" spans="2:4" x14ac:dyDescent="0.25">
      <c r="B102" s="48" t="s">
        <v>10</v>
      </c>
      <c r="C102" s="15">
        <v>22</v>
      </c>
      <c r="D102" s="30">
        <v>22</v>
      </c>
    </row>
    <row r="103" spans="2:4" x14ac:dyDescent="0.25">
      <c r="B103" s="48" t="s">
        <v>16</v>
      </c>
      <c r="C103" s="15">
        <v>2</v>
      </c>
      <c r="D103" s="30">
        <v>2</v>
      </c>
    </row>
    <row r="104" spans="2:4" x14ac:dyDescent="0.25">
      <c r="B104" s="48" t="s">
        <v>6</v>
      </c>
      <c r="C104" s="15">
        <v>208</v>
      </c>
      <c r="D104" s="30">
        <v>208</v>
      </c>
    </row>
    <row r="105" spans="2:4" x14ac:dyDescent="0.25">
      <c r="B105" s="48" t="s">
        <v>18</v>
      </c>
      <c r="C105" s="15">
        <v>112</v>
      </c>
      <c r="D105" s="30">
        <v>112</v>
      </c>
    </row>
    <row r="106" spans="2:4" x14ac:dyDescent="0.25">
      <c r="B106" s="48" t="s">
        <v>2</v>
      </c>
      <c r="C106" s="15">
        <v>49</v>
      </c>
      <c r="D106" s="30">
        <v>49</v>
      </c>
    </row>
    <row r="107" spans="2:4" x14ac:dyDescent="0.25">
      <c r="B107" s="18" t="s">
        <v>7</v>
      </c>
      <c r="C107" s="17">
        <v>6</v>
      </c>
      <c r="D107" s="31">
        <v>6</v>
      </c>
    </row>
    <row r="108" spans="2:4" x14ac:dyDescent="0.25">
      <c r="B108" s="18" t="s">
        <v>3</v>
      </c>
      <c r="C108" s="17">
        <v>43</v>
      </c>
      <c r="D108" s="31">
        <v>43</v>
      </c>
    </row>
    <row r="109" spans="2:4" x14ac:dyDescent="0.25">
      <c r="B109" s="48" t="s">
        <v>9</v>
      </c>
      <c r="C109" s="15">
        <v>223</v>
      </c>
      <c r="D109" s="30">
        <v>223</v>
      </c>
    </row>
    <row r="110" spans="2:4" x14ac:dyDescent="0.25">
      <c r="B110" s="48" t="s">
        <v>11</v>
      </c>
      <c r="C110" s="15">
        <v>54</v>
      </c>
      <c r="D110" s="30">
        <v>54</v>
      </c>
    </row>
    <row r="111" spans="2:4" x14ac:dyDescent="0.25">
      <c r="B111" s="18" t="s">
        <v>7</v>
      </c>
      <c r="C111" s="17">
        <v>9</v>
      </c>
      <c r="D111" s="31">
        <v>9</v>
      </c>
    </row>
    <row r="112" spans="2:4" ht="14.4" thickBot="1" x14ac:dyDescent="0.3">
      <c r="B112" s="18" t="s">
        <v>3</v>
      </c>
      <c r="C112" s="17">
        <v>45</v>
      </c>
      <c r="D112" s="31">
        <v>45</v>
      </c>
    </row>
    <row r="113" spans="2:4" x14ac:dyDescent="0.25">
      <c r="B113" s="5" t="s">
        <v>50</v>
      </c>
      <c r="C113" s="7">
        <f>C100/C92</f>
        <v>0.81978249611600207</v>
      </c>
      <c r="D113" s="7">
        <f>D100/D92</f>
        <v>0.81978249611600207</v>
      </c>
    </row>
    <row r="114" spans="2:4" ht="14.4" thickBot="1" x14ac:dyDescent="0.3">
      <c r="B114" s="6" t="s">
        <v>51</v>
      </c>
      <c r="C114" s="8">
        <f>C100/(C92-C94-C98-C102-C103-C104-C107-C109-C111)</f>
        <v>0.93668639053254443</v>
      </c>
      <c r="D114" s="8">
        <f>D100/(D92-D94-D98-D102-D103-D104-D107-D109-D111)</f>
        <v>0.93668639053254443</v>
      </c>
    </row>
    <row r="115" spans="2:4" ht="14.4" thickBot="1" x14ac:dyDescent="0.3">
      <c r="B115" s="19"/>
      <c r="C115" s="22"/>
      <c r="D115" s="21"/>
    </row>
    <row r="116" spans="2:4" ht="14.4" thickBot="1" x14ac:dyDescent="0.3">
      <c r="B116" s="23" t="s">
        <v>24</v>
      </c>
      <c r="C116" s="24">
        <v>1389</v>
      </c>
      <c r="D116" s="25">
        <v>1389</v>
      </c>
    </row>
    <row r="117" spans="2:4" x14ac:dyDescent="0.25">
      <c r="B117" s="26" t="s">
        <v>4</v>
      </c>
      <c r="C117" s="27">
        <v>56</v>
      </c>
      <c r="D117" s="32">
        <v>56</v>
      </c>
    </row>
    <row r="118" spans="2:4" x14ac:dyDescent="0.25">
      <c r="B118" s="49" t="s">
        <v>6</v>
      </c>
      <c r="C118" s="27">
        <v>9</v>
      </c>
      <c r="D118" s="32">
        <v>9</v>
      </c>
    </row>
    <row r="119" spans="2:4" x14ac:dyDescent="0.25">
      <c r="B119" s="49" t="s">
        <v>2</v>
      </c>
      <c r="C119" s="27">
        <v>21</v>
      </c>
      <c r="D119" s="32">
        <v>21</v>
      </c>
    </row>
    <row r="120" spans="2:4" x14ac:dyDescent="0.25">
      <c r="B120" s="29" t="s">
        <v>3</v>
      </c>
      <c r="C120" s="28">
        <v>21</v>
      </c>
      <c r="D120" s="33">
        <v>21</v>
      </c>
    </row>
    <row r="121" spans="2:4" x14ac:dyDescent="0.25">
      <c r="B121" s="49" t="s">
        <v>11</v>
      </c>
      <c r="C121" s="27">
        <v>26</v>
      </c>
      <c r="D121" s="32">
        <v>26</v>
      </c>
    </row>
    <row r="122" spans="2:4" x14ac:dyDescent="0.25">
      <c r="B122" s="29" t="s">
        <v>3</v>
      </c>
      <c r="C122" s="28">
        <v>26</v>
      </c>
      <c r="D122" s="33">
        <v>26</v>
      </c>
    </row>
    <row r="123" spans="2:4" x14ac:dyDescent="0.25">
      <c r="B123" s="26" t="s">
        <v>5</v>
      </c>
      <c r="C123" s="27">
        <v>949</v>
      </c>
      <c r="D123" s="32">
        <v>949</v>
      </c>
    </row>
    <row r="124" spans="2:4" x14ac:dyDescent="0.25">
      <c r="B124" s="26" t="s">
        <v>8</v>
      </c>
      <c r="C124" s="27">
        <v>384</v>
      </c>
      <c r="D124" s="32">
        <v>384</v>
      </c>
    </row>
    <row r="125" spans="2:4" x14ac:dyDescent="0.25">
      <c r="B125" s="49" t="s">
        <v>10</v>
      </c>
      <c r="C125" s="27">
        <v>16</v>
      </c>
      <c r="D125" s="32">
        <v>16</v>
      </c>
    </row>
    <row r="126" spans="2:4" x14ac:dyDescent="0.25">
      <c r="B126" s="49" t="s">
        <v>6</v>
      </c>
      <c r="C126" s="27">
        <v>120</v>
      </c>
      <c r="D126" s="32">
        <v>120</v>
      </c>
    </row>
    <row r="127" spans="2:4" x14ac:dyDescent="0.25">
      <c r="B127" s="49" t="s">
        <v>18</v>
      </c>
      <c r="C127" s="27">
        <v>93</v>
      </c>
      <c r="D127" s="32">
        <v>93</v>
      </c>
    </row>
    <row r="128" spans="2:4" x14ac:dyDescent="0.25">
      <c r="B128" s="49" t="s">
        <v>2</v>
      </c>
      <c r="C128" s="27">
        <v>44</v>
      </c>
      <c r="D128" s="32">
        <v>44</v>
      </c>
    </row>
    <row r="129" spans="2:4" x14ac:dyDescent="0.25">
      <c r="B129" s="29" t="s">
        <v>7</v>
      </c>
      <c r="C129" s="28">
        <v>20</v>
      </c>
      <c r="D129" s="33">
        <v>20</v>
      </c>
    </row>
    <row r="130" spans="2:4" x14ac:dyDescent="0.25">
      <c r="B130" s="29" t="s">
        <v>3</v>
      </c>
      <c r="C130" s="28">
        <v>24</v>
      </c>
      <c r="D130" s="33">
        <v>24</v>
      </c>
    </row>
    <row r="131" spans="2:4" x14ac:dyDescent="0.25">
      <c r="B131" s="49" t="s">
        <v>9</v>
      </c>
      <c r="C131" s="27">
        <v>39</v>
      </c>
      <c r="D131" s="32">
        <v>39</v>
      </c>
    </row>
    <row r="132" spans="2:4" x14ac:dyDescent="0.25">
      <c r="B132" s="49" t="s">
        <v>11</v>
      </c>
      <c r="C132" s="27">
        <v>72</v>
      </c>
      <c r="D132" s="32">
        <v>72</v>
      </c>
    </row>
    <row r="133" spans="2:4" ht="14.4" thickBot="1" x14ac:dyDescent="0.3">
      <c r="B133" s="29" t="s">
        <v>3</v>
      </c>
      <c r="C133" s="28">
        <v>72</v>
      </c>
      <c r="D133" s="33">
        <v>72</v>
      </c>
    </row>
    <row r="134" spans="2:4" x14ac:dyDescent="0.25">
      <c r="B134" s="34" t="s">
        <v>50</v>
      </c>
      <c r="C134" s="7">
        <f>C123/C116</f>
        <v>0.68322534197264218</v>
      </c>
      <c r="D134" s="7">
        <f>D123/D116</f>
        <v>0.68322534197264218</v>
      </c>
    </row>
    <row r="135" spans="2:4" ht="14.4" thickBot="1" x14ac:dyDescent="0.3">
      <c r="B135" s="35" t="s">
        <v>51</v>
      </c>
      <c r="C135" s="8">
        <f>C123/(C116-C118-C125-C126-C129-C131)</f>
        <v>0.8008438818565401</v>
      </c>
      <c r="D135" s="8">
        <f>D123/(D116-D118-D125-D126-D129-D131)</f>
        <v>0.8008438818565401</v>
      </c>
    </row>
    <row r="136" spans="2:4" ht="14.4" thickBot="1" x14ac:dyDescent="0.3">
      <c r="B136" s="19"/>
      <c r="C136" s="22"/>
      <c r="D136" s="21"/>
    </row>
    <row r="137" spans="2:4" ht="14.4" thickBot="1" x14ac:dyDescent="0.3">
      <c r="B137" s="23" t="s">
        <v>21</v>
      </c>
      <c r="C137" s="24">
        <v>1271</v>
      </c>
      <c r="D137" s="25">
        <v>1271</v>
      </c>
    </row>
    <row r="138" spans="2:4" x14ac:dyDescent="0.25">
      <c r="B138" s="26" t="s">
        <v>4</v>
      </c>
      <c r="C138" s="27">
        <v>8</v>
      </c>
      <c r="D138" s="32">
        <v>8</v>
      </c>
    </row>
    <row r="139" spans="2:4" x14ac:dyDescent="0.25">
      <c r="B139" s="49" t="s">
        <v>2</v>
      </c>
      <c r="C139" s="27">
        <v>8</v>
      </c>
      <c r="D139" s="32">
        <v>8</v>
      </c>
    </row>
    <row r="140" spans="2:4" x14ac:dyDescent="0.25">
      <c r="B140" s="29" t="s">
        <v>3</v>
      </c>
      <c r="C140" s="28">
        <v>8</v>
      </c>
      <c r="D140" s="33">
        <v>8</v>
      </c>
    </row>
    <row r="141" spans="2:4" x14ac:dyDescent="0.25">
      <c r="B141" s="26" t="s">
        <v>5</v>
      </c>
      <c r="C141" s="27">
        <v>924</v>
      </c>
      <c r="D141" s="32">
        <v>924</v>
      </c>
    </row>
    <row r="142" spans="2:4" x14ac:dyDescent="0.25">
      <c r="B142" s="26" t="s">
        <v>8</v>
      </c>
      <c r="C142" s="27">
        <v>339</v>
      </c>
      <c r="D142" s="32">
        <v>419</v>
      </c>
    </row>
    <row r="143" spans="2:4" x14ac:dyDescent="0.25">
      <c r="B143" s="49" t="s">
        <v>10</v>
      </c>
      <c r="C143" s="27">
        <v>7</v>
      </c>
      <c r="D143" s="32">
        <v>7</v>
      </c>
    </row>
    <row r="144" spans="2:4" x14ac:dyDescent="0.25">
      <c r="B144" s="49" t="s">
        <v>6</v>
      </c>
      <c r="C144" s="27">
        <v>37</v>
      </c>
      <c r="D144" s="32">
        <v>37</v>
      </c>
    </row>
    <row r="145" spans="2:4" x14ac:dyDescent="0.25">
      <c r="B145" s="49" t="s">
        <v>2</v>
      </c>
      <c r="C145" s="27">
        <v>268</v>
      </c>
      <c r="D145" s="32">
        <v>268</v>
      </c>
    </row>
    <row r="146" spans="2:4" x14ac:dyDescent="0.25">
      <c r="B146" s="29" t="s">
        <v>3</v>
      </c>
      <c r="C146" s="28">
        <v>268</v>
      </c>
      <c r="D146" s="33">
        <v>268</v>
      </c>
    </row>
    <row r="147" spans="2:4" x14ac:dyDescent="0.25">
      <c r="B147" s="49" t="s">
        <v>9</v>
      </c>
      <c r="C147" s="27">
        <v>17</v>
      </c>
      <c r="D147" s="32">
        <v>17</v>
      </c>
    </row>
    <row r="148" spans="2:4" x14ac:dyDescent="0.25">
      <c r="B148" s="49" t="s">
        <v>11</v>
      </c>
      <c r="C148" s="27">
        <v>10</v>
      </c>
      <c r="D148" s="32">
        <v>10</v>
      </c>
    </row>
    <row r="149" spans="2:4" x14ac:dyDescent="0.25">
      <c r="B149" s="29" t="s">
        <v>7</v>
      </c>
      <c r="C149" s="28">
        <v>3</v>
      </c>
      <c r="D149" s="33">
        <v>3</v>
      </c>
    </row>
    <row r="150" spans="2:4" ht="14.4" thickBot="1" x14ac:dyDescent="0.3">
      <c r="B150" s="29" t="s">
        <v>3</v>
      </c>
      <c r="C150" s="28">
        <v>7</v>
      </c>
      <c r="D150" s="33">
        <v>7</v>
      </c>
    </row>
    <row r="151" spans="2:4" x14ac:dyDescent="0.25">
      <c r="B151" s="34" t="s">
        <v>50</v>
      </c>
      <c r="C151" s="7">
        <f>C141/C137</f>
        <v>0.72698662470495667</v>
      </c>
      <c r="D151" s="7">
        <f>D141/D137</f>
        <v>0.72698662470495667</v>
      </c>
    </row>
    <row r="152" spans="2:4" ht="14.4" thickBot="1" x14ac:dyDescent="0.3">
      <c r="B152" s="35" t="s">
        <v>51</v>
      </c>
      <c r="C152" s="8">
        <f>C141/(C137-C143-C144-C147-C149)</f>
        <v>0.76553438276719143</v>
      </c>
      <c r="D152" s="8">
        <f>D141/(D137-D143-D144-D147-D149)</f>
        <v>0.76553438276719143</v>
      </c>
    </row>
  </sheetData>
  <mergeCells count="2">
    <mergeCell ref="C5:C6"/>
    <mergeCell ref="D5:D6"/>
  </mergeCell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8"/>
  <sheetViews>
    <sheetView tabSelected="1" topLeftCell="A53" zoomScaleNormal="100" workbookViewId="0">
      <selection activeCell="H335" sqref="H335"/>
    </sheetView>
  </sheetViews>
  <sheetFormatPr baseColWidth="10" defaultRowHeight="13.8" x14ac:dyDescent="0.25"/>
  <cols>
    <col min="1" max="1" width="11.5546875" style="10"/>
    <col min="2" max="2" width="34.88671875" style="9" bestFit="1" customWidth="1"/>
    <col min="3" max="3" width="14.21875" style="9" customWidth="1"/>
    <col min="4" max="4" width="17.33203125" style="9" customWidth="1"/>
    <col min="5" max="24" width="11.5546875" style="10"/>
    <col min="25" max="16384" width="11.5546875" style="9"/>
  </cols>
  <sheetData>
    <row r="1" spans="2:4" ht="15.6" x14ac:dyDescent="0.3">
      <c r="B1" s="1" t="s">
        <v>47</v>
      </c>
      <c r="C1" s="10"/>
      <c r="D1" s="10"/>
    </row>
    <row r="2" spans="2:4" ht="15.6" x14ac:dyDescent="0.3">
      <c r="B2" s="1" t="s">
        <v>53</v>
      </c>
      <c r="C2" s="10"/>
      <c r="D2" s="10"/>
    </row>
    <row r="3" spans="2:4" ht="15.6" x14ac:dyDescent="0.3">
      <c r="B3" s="4" t="s">
        <v>52</v>
      </c>
      <c r="C3" s="10"/>
      <c r="D3" s="10"/>
    </row>
    <row r="4" spans="2:4" ht="14.4" thickBot="1" x14ac:dyDescent="0.3">
      <c r="B4" s="10"/>
      <c r="C4" s="10"/>
      <c r="D4" s="10"/>
    </row>
    <row r="5" spans="2:4" x14ac:dyDescent="0.25">
      <c r="B5" s="2" t="s">
        <v>0</v>
      </c>
      <c r="C5" s="65" t="s">
        <v>17</v>
      </c>
      <c r="D5" s="67" t="s">
        <v>54</v>
      </c>
    </row>
    <row r="6" spans="2:4" ht="14.4" thickBot="1" x14ac:dyDescent="0.3">
      <c r="B6" s="3" t="s">
        <v>17</v>
      </c>
      <c r="C6" s="66"/>
      <c r="D6" s="68"/>
    </row>
    <row r="7" spans="2:4" ht="14.4" thickBot="1" x14ac:dyDescent="0.3">
      <c r="B7" s="11" t="s">
        <v>30</v>
      </c>
      <c r="C7" s="12">
        <v>338</v>
      </c>
      <c r="D7" s="13">
        <v>338</v>
      </c>
    </row>
    <row r="8" spans="2:4" x14ac:dyDescent="0.25">
      <c r="B8" s="14" t="s">
        <v>4</v>
      </c>
      <c r="C8" s="15">
        <v>36</v>
      </c>
      <c r="D8" s="30">
        <v>36</v>
      </c>
    </row>
    <row r="9" spans="2:4" x14ac:dyDescent="0.25">
      <c r="B9" s="16" t="s">
        <v>18</v>
      </c>
      <c r="C9" s="17">
        <v>36</v>
      </c>
      <c r="D9" s="31">
        <v>36</v>
      </c>
    </row>
    <row r="10" spans="2:4" x14ac:dyDescent="0.25">
      <c r="B10" s="14" t="s">
        <v>5</v>
      </c>
      <c r="C10" s="15">
        <v>275</v>
      </c>
      <c r="D10" s="30">
        <v>275</v>
      </c>
    </row>
    <row r="11" spans="2:4" x14ac:dyDescent="0.25">
      <c r="B11" s="14" t="s">
        <v>8</v>
      </c>
      <c r="C11" s="15">
        <v>27</v>
      </c>
      <c r="D11" s="30">
        <v>27</v>
      </c>
    </row>
    <row r="12" spans="2:4" ht="14.4" thickBot="1" x14ac:dyDescent="0.3">
      <c r="B12" s="38" t="s">
        <v>18</v>
      </c>
      <c r="C12" s="20">
        <v>27</v>
      </c>
      <c r="D12" s="45">
        <v>27</v>
      </c>
    </row>
    <row r="13" spans="2:4" x14ac:dyDescent="0.25">
      <c r="B13" s="5" t="s">
        <v>50</v>
      </c>
      <c r="C13" s="7">
        <f>C10/C7</f>
        <v>0.81360946745562135</v>
      </c>
      <c r="D13" s="7">
        <f>D10/D7</f>
        <v>0.81360946745562135</v>
      </c>
    </row>
    <row r="14" spans="2:4" ht="14.4" thickBot="1" x14ac:dyDescent="0.3">
      <c r="B14" s="6" t="s">
        <v>51</v>
      </c>
      <c r="C14" s="8">
        <f>C10/(C7)</f>
        <v>0.81360946745562135</v>
      </c>
      <c r="D14" s="8">
        <f>D10/(D7)</f>
        <v>0.81360946745562135</v>
      </c>
    </row>
    <row r="15" spans="2:4" ht="14.4" thickBot="1" x14ac:dyDescent="0.3">
      <c r="B15" s="39"/>
      <c r="C15" s="22"/>
      <c r="D15" s="21"/>
    </row>
    <row r="16" spans="2:4" ht="14.4" thickBot="1" x14ac:dyDescent="0.3">
      <c r="B16" s="11" t="s">
        <v>39</v>
      </c>
      <c r="C16" s="12">
        <v>17</v>
      </c>
      <c r="D16" s="13">
        <v>17</v>
      </c>
    </row>
    <row r="17" spans="2:4" x14ac:dyDescent="0.25">
      <c r="B17" s="14" t="s">
        <v>5</v>
      </c>
      <c r="C17" s="15">
        <v>12</v>
      </c>
      <c r="D17" s="30">
        <v>12</v>
      </c>
    </row>
    <row r="18" spans="2:4" x14ac:dyDescent="0.25">
      <c r="B18" s="14" t="s">
        <v>8</v>
      </c>
      <c r="C18" s="15">
        <v>5</v>
      </c>
      <c r="D18" s="30">
        <v>5</v>
      </c>
    </row>
    <row r="19" spans="2:4" x14ac:dyDescent="0.25">
      <c r="B19" s="48" t="s">
        <v>6</v>
      </c>
      <c r="C19" s="15">
        <v>2</v>
      </c>
      <c r="D19" s="30">
        <v>2</v>
      </c>
    </row>
    <row r="20" spans="2:4" x14ac:dyDescent="0.25">
      <c r="B20" s="48" t="s">
        <v>18</v>
      </c>
      <c r="C20" s="15">
        <v>1</v>
      </c>
      <c r="D20" s="30">
        <v>1</v>
      </c>
    </row>
    <row r="21" spans="2:4" x14ac:dyDescent="0.25">
      <c r="B21" s="48" t="s">
        <v>2</v>
      </c>
      <c r="C21" s="15">
        <v>2</v>
      </c>
      <c r="D21" s="30">
        <v>2</v>
      </c>
    </row>
    <row r="22" spans="2:4" ht="14.4" thickBot="1" x14ac:dyDescent="0.3">
      <c r="B22" s="40" t="s">
        <v>3</v>
      </c>
      <c r="C22" s="20">
        <v>2</v>
      </c>
      <c r="D22" s="45">
        <v>2</v>
      </c>
    </row>
    <row r="23" spans="2:4" x14ac:dyDescent="0.25">
      <c r="B23" s="36" t="s">
        <v>50</v>
      </c>
      <c r="C23" s="37">
        <f>C17/C16</f>
        <v>0.70588235294117652</v>
      </c>
      <c r="D23" s="37">
        <f>D17/D16</f>
        <v>0.70588235294117652</v>
      </c>
    </row>
    <row r="24" spans="2:4" ht="14.4" thickBot="1" x14ac:dyDescent="0.3">
      <c r="B24" s="6" t="s">
        <v>51</v>
      </c>
      <c r="C24" s="8">
        <f>C17/(C16-C19)</f>
        <v>0.8</v>
      </c>
      <c r="D24" s="8">
        <f>D17/(D16-D19)</f>
        <v>0.8</v>
      </c>
    </row>
    <row r="25" spans="2:4" ht="14.4" thickBot="1" x14ac:dyDescent="0.3">
      <c r="B25" s="19"/>
      <c r="C25" s="22"/>
      <c r="D25" s="21"/>
    </row>
    <row r="26" spans="2:4" ht="14.4" thickBot="1" x14ac:dyDescent="0.3">
      <c r="B26" s="11" t="s">
        <v>42</v>
      </c>
      <c r="C26" s="12">
        <v>62</v>
      </c>
      <c r="D26" s="13">
        <v>62</v>
      </c>
    </row>
    <row r="27" spans="2:4" x14ac:dyDescent="0.25">
      <c r="B27" s="14" t="s">
        <v>5</v>
      </c>
      <c r="C27" s="15">
        <v>54</v>
      </c>
      <c r="D27" s="30">
        <v>54</v>
      </c>
    </row>
    <row r="28" spans="2:4" x14ac:dyDescent="0.25">
      <c r="B28" s="14" t="s">
        <v>8</v>
      </c>
      <c r="C28" s="15">
        <v>8</v>
      </c>
      <c r="D28" s="30">
        <v>8</v>
      </c>
    </row>
    <row r="29" spans="2:4" x14ac:dyDescent="0.25">
      <c r="B29" s="48" t="s">
        <v>6</v>
      </c>
      <c r="C29" s="15">
        <v>5</v>
      </c>
      <c r="D29" s="30">
        <v>5</v>
      </c>
    </row>
    <row r="30" spans="2:4" x14ac:dyDescent="0.25">
      <c r="B30" s="48" t="s">
        <v>2</v>
      </c>
      <c r="C30" s="15">
        <v>3</v>
      </c>
      <c r="D30" s="30">
        <v>3</v>
      </c>
    </row>
    <row r="31" spans="2:4" ht="14.4" thickBot="1" x14ac:dyDescent="0.3">
      <c r="B31" s="40" t="s">
        <v>3</v>
      </c>
      <c r="C31" s="20">
        <v>3</v>
      </c>
      <c r="D31" s="45">
        <v>3</v>
      </c>
    </row>
    <row r="32" spans="2:4" x14ac:dyDescent="0.25">
      <c r="B32" s="36" t="s">
        <v>50</v>
      </c>
      <c r="C32" s="37">
        <f>C27/C26</f>
        <v>0.87096774193548387</v>
      </c>
      <c r="D32" s="37">
        <f>D27/D26</f>
        <v>0.87096774193548387</v>
      </c>
    </row>
    <row r="33" spans="2:4" ht="14.4" thickBot="1" x14ac:dyDescent="0.3">
      <c r="B33" s="6" t="s">
        <v>51</v>
      </c>
      <c r="C33" s="8">
        <f>C27/(C26-C29)</f>
        <v>0.94736842105263153</v>
      </c>
      <c r="D33" s="8">
        <f>D27/(D26-D29)</f>
        <v>0.94736842105263153</v>
      </c>
    </row>
    <row r="34" spans="2:4" ht="14.4" thickBot="1" x14ac:dyDescent="0.3">
      <c r="B34" s="19"/>
      <c r="C34" s="22"/>
      <c r="D34" s="21"/>
    </row>
    <row r="35" spans="2:4" ht="14.4" thickBot="1" x14ac:dyDescent="0.3">
      <c r="B35" s="11" t="s">
        <v>34</v>
      </c>
      <c r="C35" s="12">
        <v>21</v>
      </c>
      <c r="D35" s="13">
        <v>21</v>
      </c>
    </row>
    <row r="36" spans="2:4" x14ac:dyDescent="0.25">
      <c r="B36" s="14" t="s">
        <v>5</v>
      </c>
      <c r="C36" s="15">
        <v>8</v>
      </c>
      <c r="D36" s="30">
        <v>8</v>
      </c>
    </row>
    <row r="37" spans="2:4" x14ac:dyDescent="0.25">
      <c r="B37" s="14" t="s">
        <v>8</v>
      </c>
      <c r="C37" s="15">
        <v>13</v>
      </c>
      <c r="D37" s="30">
        <v>13</v>
      </c>
    </row>
    <row r="38" spans="2:4" x14ac:dyDescent="0.25">
      <c r="B38" s="48" t="s">
        <v>2</v>
      </c>
      <c r="C38" s="15">
        <v>13</v>
      </c>
      <c r="D38" s="30">
        <v>13</v>
      </c>
    </row>
    <row r="39" spans="2:4" ht="14.4" thickBot="1" x14ac:dyDescent="0.3">
      <c r="B39" s="40" t="s">
        <v>3</v>
      </c>
      <c r="C39" s="20">
        <v>13</v>
      </c>
      <c r="D39" s="45">
        <v>13</v>
      </c>
    </row>
    <row r="40" spans="2:4" x14ac:dyDescent="0.25">
      <c r="B40" s="36" t="s">
        <v>50</v>
      </c>
      <c r="C40" s="37">
        <f>C36/C35</f>
        <v>0.38095238095238093</v>
      </c>
      <c r="D40" s="37">
        <f>D36/D35</f>
        <v>0.38095238095238093</v>
      </c>
    </row>
    <row r="41" spans="2:4" ht="14.4" thickBot="1" x14ac:dyDescent="0.3">
      <c r="B41" s="6" t="s">
        <v>51</v>
      </c>
      <c r="C41" s="8">
        <f>C36/(C35)</f>
        <v>0.38095238095238093</v>
      </c>
      <c r="D41" s="8">
        <f>D36/(D35)</f>
        <v>0.38095238095238093</v>
      </c>
    </row>
    <row r="42" spans="2:4" ht="14.4" thickBot="1" x14ac:dyDescent="0.3">
      <c r="B42" s="19"/>
      <c r="C42" s="22"/>
      <c r="D42" s="21"/>
    </row>
    <row r="43" spans="2:4" ht="14.4" thickBot="1" x14ac:dyDescent="0.3">
      <c r="B43" s="11" t="s">
        <v>36</v>
      </c>
      <c r="C43" s="12">
        <v>31</v>
      </c>
      <c r="D43" s="13">
        <v>31</v>
      </c>
    </row>
    <row r="44" spans="2:4" x14ac:dyDescent="0.25">
      <c r="B44" s="14" t="s">
        <v>4</v>
      </c>
      <c r="C44" s="15">
        <v>3</v>
      </c>
      <c r="D44" s="30">
        <v>3</v>
      </c>
    </row>
    <row r="45" spans="2:4" x14ac:dyDescent="0.25">
      <c r="B45" s="48" t="s">
        <v>6</v>
      </c>
      <c r="C45" s="15">
        <v>3</v>
      </c>
      <c r="D45" s="30">
        <v>3</v>
      </c>
    </row>
    <row r="46" spans="2:4" x14ac:dyDescent="0.25">
      <c r="B46" s="14" t="s">
        <v>5</v>
      </c>
      <c r="C46" s="15">
        <v>20</v>
      </c>
      <c r="D46" s="30">
        <v>20</v>
      </c>
    </row>
    <row r="47" spans="2:4" x14ac:dyDescent="0.25">
      <c r="B47" s="14" t="s">
        <v>8</v>
      </c>
      <c r="C47" s="15">
        <v>8</v>
      </c>
      <c r="D47" s="30">
        <v>8</v>
      </c>
    </row>
    <row r="48" spans="2:4" ht="14.4" thickBot="1" x14ac:dyDescent="0.3">
      <c r="B48" s="50" t="s">
        <v>6</v>
      </c>
      <c r="C48" s="44">
        <v>8</v>
      </c>
      <c r="D48" s="51">
        <v>8</v>
      </c>
    </row>
    <row r="49" spans="2:4" x14ac:dyDescent="0.25">
      <c r="B49" s="36" t="s">
        <v>50</v>
      </c>
      <c r="C49" s="37">
        <f>C46/C43</f>
        <v>0.64516129032258063</v>
      </c>
      <c r="D49" s="37">
        <f>D46/D43</f>
        <v>0.64516129032258063</v>
      </c>
    </row>
    <row r="50" spans="2:4" ht="14.4" thickBot="1" x14ac:dyDescent="0.3">
      <c r="B50" s="6" t="s">
        <v>51</v>
      </c>
      <c r="C50" s="8">
        <f>C46/(C43-C45-C48)</f>
        <v>1</v>
      </c>
      <c r="D50" s="8">
        <f>D46/(D43-D45-D48)</f>
        <v>1</v>
      </c>
    </row>
    <row r="51" spans="2:4" ht="14.4" thickBot="1" x14ac:dyDescent="0.3">
      <c r="B51" s="39"/>
      <c r="C51" s="22"/>
      <c r="D51" s="21"/>
    </row>
    <row r="52" spans="2:4" ht="14.4" thickBot="1" x14ac:dyDescent="0.3">
      <c r="B52" s="11" t="s">
        <v>32</v>
      </c>
      <c r="C52" s="12">
        <v>31</v>
      </c>
      <c r="D52" s="13">
        <v>31</v>
      </c>
    </row>
    <row r="53" spans="2:4" x14ac:dyDescent="0.25">
      <c r="B53" s="14" t="s">
        <v>5</v>
      </c>
      <c r="C53" s="15">
        <v>22</v>
      </c>
      <c r="D53" s="30">
        <v>22</v>
      </c>
    </row>
    <row r="54" spans="2:4" x14ac:dyDescent="0.25">
      <c r="B54" s="14" t="s">
        <v>8</v>
      </c>
      <c r="C54" s="15">
        <v>9</v>
      </c>
      <c r="D54" s="30">
        <v>9</v>
      </c>
    </row>
    <row r="55" spans="2:4" x14ac:dyDescent="0.25">
      <c r="B55" s="48" t="s">
        <v>6</v>
      </c>
      <c r="C55" s="15">
        <v>3</v>
      </c>
      <c r="D55" s="30">
        <v>3</v>
      </c>
    </row>
    <row r="56" spans="2:4" x14ac:dyDescent="0.25">
      <c r="B56" s="48" t="s">
        <v>18</v>
      </c>
      <c r="C56" s="15">
        <v>4</v>
      </c>
      <c r="D56" s="30">
        <v>4</v>
      </c>
    </row>
    <row r="57" spans="2:4" x14ac:dyDescent="0.25">
      <c r="B57" s="48" t="s">
        <v>11</v>
      </c>
      <c r="C57" s="15">
        <v>2</v>
      </c>
      <c r="D57" s="30">
        <v>2</v>
      </c>
    </row>
    <row r="58" spans="2:4" ht="14.4" thickBot="1" x14ac:dyDescent="0.3">
      <c r="B58" s="40" t="s">
        <v>3</v>
      </c>
      <c r="C58" s="20">
        <v>2</v>
      </c>
      <c r="D58" s="45">
        <v>2</v>
      </c>
    </row>
    <row r="59" spans="2:4" x14ac:dyDescent="0.25">
      <c r="B59" s="36" t="s">
        <v>50</v>
      </c>
      <c r="C59" s="37">
        <f>C53/C52</f>
        <v>0.70967741935483875</v>
      </c>
      <c r="D59" s="37">
        <f>D53/D52</f>
        <v>0.70967741935483875</v>
      </c>
    </row>
    <row r="60" spans="2:4" ht="14.4" thickBot="1" x14ac:dyDescent="0.3">
      <c r="B60" s="6" t="s">
        <v>51</v>
      </c>
      <c r="C60" s="8">
        <f>C53/(C52-C55)</f>
        <v>0.7857142857142857</v>
      </c>
      <c r="D60" s="8">
        <f>D53/(D52-D55)</f>
        <v>0.7857142857142857</v>
      </c>
    </row>
    <row r="61" spans="2:4" ht="14.4" thickBot="1" x14ac:dyDescent="0.3">
      <c r="B61" s="19"/>
      <c r="C61" s="22"/>
      <c r="D61" s="21"/>
    </row>
    <row r="62" spans="2:4" ht="14.4" thickBot="1" x14ac:dyDescent="0.3">
      <c r="B62" s="11" t="s">
        <v>26</v>
      </c>
      <c r="C62" s="12">
        <v>217</v>
      </c>
      <c r="D62" s="13">
        <v>217</v>
      </c>
    </row>
    <row r="63" spans="2:4" x14ac:dyDescent="0.25">
      <c r="B63" s="14" t="s">
        <v>4</v>
      </c>
      <c r="C63" s="15">
        <v>3</v>
      </c>
      <c r="D63" s="30">
        <v>3</v>
      </c>
    </row>
    <row r="64" spans="2:4" x14ac:dyDescent="0.25">
      <c r="B64" s="48" t="s">
        <v>18</v>
      </c>
      <c r="C64" s="15">
        <v>1</v>
      </c>
      <c r="D64" s="30">
        <v>1</v>
      </c>
    </row>
    <row r="65" spans="2:4" x14ac:dyDescent="0.25">
      <c r="B65" s="48" t="s">
        <v>2</v>
      </c>
      <c r="C65" s="15">
        <v>2</v>
      </c>
      <c r="D65" s="30">
        <v>2</v>
      </c>
    </row>
    <row r="66" spans="2:4" x14ac:dyDescent="0.25">
      <c r="B66" s="18" t="s">
        <v>3</v>
      </c>
      <c r="C66" s="17">
        <v>2</v>
      </c>
      <c r="D66" s="31">
        <v>2</v>
      </c>
    </row>
    <row r="67" spans="2:4" x14ac:dyDescent="0.25">
      <c r="B67" s="14" t="s">
        <v>5</v>
      </c>
      <c r="C67" s="15">
        <v>90</v>
      </c>
      <c r="D67" s="30">
        <v>90</v>
      </c>
    </row>
    <row r="68" spans="2:4" x14ac:dyDescent="0.25">
      <c r="B68" s="14" t="s">
        <v>8</v>
      </c>
      <c r="C68" s="15">
        <v>124</v>
      </c>
      <c r="D68" s="30">
        <v>124</v>
      </c>
    </row>
    <row r="69" spans="2:4" x14ac:dyDescent="0.25">
      <c r="B69" s="48" t="s">
        <v>6</v>
      </c>
      <c r="C69" s="15">
        <v>3</v>
      </c>
      <c r="D69" s="30">
        <v>3</v>
      </c>
    </row>
    <row r="70" spans="2:4" x14ac:dyDescent="0.25">
      <c r="B70" s="48" t="s">
        <v>18</v>
      </c>
      <c r="C70" s="15">
        <v>86</v>
      </c>
      <c r="D70" s="30">
        <v>86</v>
      </c>
    </row>
    <row r="71" spans="2:4" x14ac:dyDescent="0.25">
      <c r="B71" s="48" t="s">
        <v>2</v>
      </c>
      <c r="C71" s="15">
        <v>32</v>
      </c>
      <c r="D71" s="30">
        <v>32</v>
      </c>
    </row>
    <row r="72" spans="2:4" x14ac:dyDescent="0.25">
      <c r="B72" s="18" t="s">
        <v>3</v>
      </c>
      <c r="C72" s="17">
        <v>32</v>
      </c>
      <c r="D72" s="31">
        <v>32</v>
      </c>
    </row>
    <row r="73" spans="2:4" x14ac:dyDescent="0.25">
      <c r="B73" s="48" t="s">
        <v>11</v>
      </c>
      <c r="C73" s="15">
        <v>3</v>
      </c>
      <c r="D73" s="30">
        <v>3</v>
      </c>
    </row>
    <row r="74" spans="2:4" ht="14.4" thickBot="1" x14ac:dyDescent="0.3">
      <c r="B74" s="40" t="s">
        <v>3</v>
      </c>
      <c r="C74" s="20">
        <v>3</v>
      </c>
      <c r="D74" s="45">
        <v>3</v>
      </c>
    </row>
    <row r="75" spans="2:4" x14ac:dyDescent="0.25">
      <c r="B75" s="36" t="s">
        <v>50</v>
      </c>
      <c r="C75" s="37">
        <f>C67/C62</f>
        <v>0.41474654377880182</v>
      </c>
      <c r="D75" s="37">
        <f>D67/D62</f>
        <v>0.41474654377880182</v>
      </c>
    </row>
    <row r="76" spans="2:4" ht="14.4" thickBot="1" x14ac:dyDescent="0.3">
      <c r="B76" s="6" t="s">
        <v>51</v>
      </c>
      <c r="C76" s="8">
        <f>C67/(C62-C69)</f>
        <v>0.42056074766355139</v>
      </c>
      <c r="D76" s="8">
        <f>D67/(D62-D69)</f>
        <v>0.42056074766355139</v>
      </c>
    </row>
    <row r="77" spans="2:4" ht="14.4" thickBot="1" x14ac:dyDescent="0.3">
      <c r="B77" s="19"/>
      <c r="C77" s="22"/>
      <c r="D77" s="21"/>
    </row>
    <row r="78" spans="2:4" ht="14.4" thickBot="1" x14ac:dyDescent="0.3">
      <c r="B78" s="11" t="s">
        <v>15</v>
      </c>
      <c r="C78" s="12">
        <v>1132</v>
      </c>
      <c r="D78" s="13">
        <v>1132</v>
      </c>
    </row>
    <row r="79" spans="2:4" x14ac:dyDescent="0.25">
      <c r="B79" s="14" t="s">
        <v>4</v>
      </c>
      <c r="C79" s="15">
        <v>3</v>
      </c>
      <c r="D79" s="30">
        <v>3</v>
      </c>
    </row>
    <row r="80" spans="2:4" x14ac:dyDescent="0.25">
      <c r="B80" s="48" t="s">
        <v>6</v>
      </c>
      <c r="C80" s="15">
        <v>3</v>
      </c>
      <c r="D80" s="30">
        <v>3</v>
      </c>
    </row>
    <row r="81" spans="2:4" x14ac:dyDescent="0.25">
      <c r="B81" s="14" t="s">
        <v>5</v>
      </c>
      <c r="C81" s="15">
        <v>918</v>
      </c>
      <c r="D81" s="30">
        <v>918</v>
      </c>
    </row>
    <row r="82" spans="2:4" x14ac:dyDescent="0.25">
      <c r="B82" s="14" t="s">
        <v>8</v>
      </c>
      <c r="C82" s="15">
        <v>211</v>
      </c>
      <c r="D82" s="30">
        <v>211</v>
      </c>
    </row>
    <row r="83" spans="2:4" x14ac:dyDescent="0.25">
      <c r="B83" s="48" t="s">
        <v>10</v>
      </c>
      <c r="C83" s="15">
        <v>12</v>
      </c>
      <c r="D83" s="30">
        <v>12</v>
      </c>
    </row>
    <row r="84" spans="2:4" x14ac:dyDescent="0.25">
      <c r="B84" s="48" t="s">
        <v>6</v>
      </c>
      <c r="C84" s="15">
        <v>19</v>
      </c>
      <c r="D84" s="30">
        <v>19</v>
      </c>
    </row>
    <row r="85" spans="2:4" x14ac:dyDescent="0.25">
      <c r="B85" s="48" t="s">
        <v>18</v>
      </c>
      <c r="C85" s="15">
        <v>70</v>
      </c>
      <c r="D85" s="30">
        <v>70</v>
      </c>
    </row>
    <row r="86" spans="2:4" x14ac:dyDescent="0.25">
      <c r="B86" s="48" t="s">
        <v>2</v>
      </c>
      <c r="C86" s="15">
        <v>54</v>
      </c>
      <c r="D86" s="30">
        <v>54</v>
      </c>
    </row>
    <row r="87" spans="2:4" x14ac:dyDescent="0.25">
      <c r="B87" s="18" t="s">
        <v>7</v>
      </c>
      <c r="C87" s="17">
        <v>7</v>
      </c>
      <c r="D87" s="31">
        <v>7</v>
      </c>
    </row>
    <row r="88" spans="2:4" x14ac:dyDescent="0.25">
      <c r="B88" s="18" t="s">
        <v>3</v>
      </c>
      <c r="C88" s="17">
        <v>47</v>
      </c>
      <c r="D88" s="31">
        <v>47</v>
      </c>
    </row>
    <row r="89" spans="2:4" x14ac:dyDescent="0.25">
      <c r="B89" s="48" t="s">
        <v>9</v>
      </c>
      <c r="C89" s="15">
        <v>19</v>
      </c>
      <c r="D89" s="30">
        <v>19</v>
      </c>
    </row>
    <row r="90" spans="2:4" x14ac:dyDescent="0.25">
      <c r="B90" s="48" t="s">
        <v>11</v>
      </c>
      <c r="C90" s="15">
        <v>37</v>
      </c>
      <c r="D90" s="30">
        <v>37</v>
      </c>
    </row>
    <row r="91" spans="2:4" x14ac:dyDescent="0.25">
      <c r="B91" s="18" t="s">
        <v>7</v>
      </c>
      <c r="C91" s="17">
        <v>6</v>
      </c>
      <c r="D91" s="31">
        <v>6</v>
      </c>
    </row>
    <row r="92" spans="2:4" ht="14.4" thickBot="1" x14ac:dyDescent="0.3">
      <c r="B92" s="40" t="s">
        <v>3</v>
      </c>
      <c r="C92" s="20">
        <v>31</v>
      </c>
      <c r="D92" s="45">
        <v>31</v>
      </c>
    </row>
    <row r="93" spans="2:4" x14ac:dyDescent="0.25">
      <c r="B93" s="36" t="s">
        <v>50</v>
      </c>
      <c r="C93" s="37">
        <f>C81/C78</f>
        <v>0.81095406360424027</v>
      </c>
      <c r="D93" s="37">
        <f>D81/D78</f>
        <v>0.81095406360424027</v>
      </c>
    </row>
    <row r="94" spans="2:4" ht="14.4" thickBot="1" x14ac:dyDescent="0.3">
      <c r="B94" s="6" t="s">
        <v>51</v>
      </c>
      <c r="C94" s="8">
        <f>C81/(C78-C80-C83-C84-C87-C89-C91)</f>
        <v>0.86116322701688552</v>
      </c>
      <c r="D94" s="8">
        <f>D81/(D78-D80-D83-D84-D87-D89-D91)</f>
        <v>0.86116322701688552</v>
      </c>
    </row>
    <row r="95" spans="2:4" ht="14.4" thickBot="1" x14ac:dyDescent="0.3">
      <c r="B95" s="19"/>
      <c r="C95" s="22"/>
      <c r="D95" s="21"/>
    </row>
    <row r="96" spans="2:4" ht="14.4" thickBot="1" x14ac:dyDescent="0.3">
      <c r="B96" s="11" t="s">
        <v>31</v>
      </c>
      <c r="C96" s="12">
        <v>51</v>
      </c>
      <c r="D96" s="13">
        <v>51</v>
      </c>
    </row>
    <row r="97" spans="2:4" x14ac:dyDescent="0.25">
      <c r="B97" s="14" t="s">
        <v>4</v>
      </c>
      <c r="C97" s="15">
        <v>1</v>
      </c>
      <c r="D97" s="30">
        <v>1</v>
      </c>
    </row>
    <row r="98" spans="2:4" x14ac:dyDescent="0.25">
      <c r="B98" s="48" t="s">
        <v>11</v>
      </c>
      <c r="C98" s="15">
        <v>1</v>
      </c>
      <c r="D98" s="30">
        <v>1</v>
      </c>
    </row>
    <row r="99" spans="2:4" x14ac:dyDescent="0.25">
      <c r="B99" s="18" t="s">
        <v>3</v>
      </c>
      <c r="C99" s="17">
        <v>1</v>
      </c>
      <c r="D99" s="31">
        <v>1</v>
      </c>
    </row>
    <row r="100" spans="2:4" x14ac:dyDescent="0.25">
      <c r="B100" s="14" t="s">
        <v>5</v>
      </c>
      <c r="C100" s="15">
        <v>45</v>
      </c>
      <c r="D100" s="30">
        <v>45</v>
      </c>
    </row>
    <row r="101" spans="2:4" x14ac:dyDescent="0.25">
      <c r="B101" s="14" t="s">
        <v>8</v>
      </c>
      <c r="C101" s="15">
        <v>5</v>
      </c>
      <c r="D101" s="30">
        <v>5</v>
      </c>
    </row>
    <row r="102" spans="2:4" ht="14.4" thickBot="1" x14ac:dyDescent="0.3">
      <c r="B102" s="50" t="s">
        <v>18</v>
      </c>
      <c r="C102" s="44">
        <v>5</v>
      </c>
      <c r="D102" s="51">
        <v>5</v>
      </c>
    </row>
    <row r="103" spans="2:4" x14ac:dyDescent="0.25">
      <c r="B103" s="5" t="s">
        <v>50</v>
      </c>
      <c r="C103" s="7">
        <f>C100/C96</f>
        <v>0.88235294117647056</v>
      </c>
      <c r="D103" s="7">
        <f>D100/D96</f>
        <v>0.88235294117647056</v>
      </c>
    </row>
    <row r="104" spans="2:4" ht="14.4" thickBot="1" x14ac:dyDescent="0.3">
      <c r="B104" s="6" t="s">
        <v>51</v>
      </c>
      <c r="C104" s="8">
        <f>C100/(C96)</f>
        <v>0.88235294117647056</v>
      </c>
      <c r="D104" s="8">
        <f>D100/(D96)</f>
        <v>0.88235294117647056</v>
      </c>
    </row>
    <row r="105" spans="2:4" ht="14.4" thickBot="1" x14ac:dyDescent="0.3">
      <c r="B105" s="39"/>
      <c r="C105" s="22"/>
      <c r="D105" s="21"/>
    </row>
    <row r="106" spans="2:4" ht="14.4" thickBot="1" x14ac:dyDescent="0.3">
      <c r="B106" s="11" t="s">
        <v>23</v>
      </c>
      <c r="C106" s="12">
        <v>81</v>
      </c>
      <c r="D106" s="13">
        <v>81</v>
      </c>
    </row>
    <row r="107" spans="2:4" x14ac:dyDescent="0.25">
      <c r="B107" s="14" t="s">
        <v>4</v>
      </c>
      <c r="C107" s="15">
        <v>1</v>
      </c>
      <c r="D107" s="30">
        <v>1</v>
      </c>
    </row>
    <row r="108" spans="2:4" x14ac:dyDescent="0.25">
      <c r="B108" s="48" t="s">
        <v>11</v>
      </c>
      <c r="C108" s="15">
        <v>1</v>
      </c>
      <c r="D108" s="30">
        <v>1</v>
      </c>
    </row>
    <row r="109" spans="2:4" x14ac:dyDescent="0.25">
      <c r="B109" s="18" t="s">
        <v>3</v>
      </c>
      <c r="C109" s="17">
        <v>1</v>
      </c>
      <c r="D109" s="31">
        <v>1</v>
      </c>
    </row>
    <row r="110" spans="2:4" x14ac:dyDescent="0.25">
      <c r="B110" s="14" t="s">
        <v>5</v>
      </c>
      <c r="C110" s="15">
        <v>68</v>
      </c>
      <c r="D110" s="30">
        <v>68</v>
      </c>
    </row>
    <row r="111" spans="2:4" x14ac:dyDescent="0.25">
      <c r="B111" s="14" t="s">
        <v>8</v>
      </c>
      <c r="C111" s="15">
        <v>12</v>
      </c>
      <c r="D111" s="30">
        <v>12</v>
      </c>
    </row>
    <row r="112" spans="2:4" x14ac:dyDescent="0.25">
      <c r="B112" s="48" t="s">
        <v>6</v>
      </c>
      <c r="C112" s="15">
        <v>2</v>
      </c>
      <c r="D112" s="30">
        <v>2</v>
      </c>
    </row>
    <row r="113" spans="2:4" x14ac:dyDescent="0.25">
      <c r="B113" s="48" t="s">
        <v>18</v>
      </c>
      <c r="C113" s="15">
        <v>8</v>
      </c>
      <c r="D113" s="30">
        <v>8</v>
      </c>
    </row>
    <row r="114" spans="2:4" x14ac:dyDescent="0.25">
      <c r="B114" s="48" t="s">
        <v>2</v>
      </c>
      <c r="C114" s="15">
        <v>1</v>
      </c>
      <c r="D114" s="30">
        <v>1</v>
      </c>
    </row>
    <row r="115" spans="2:4" x14ac:dyDescent="0.25">
      <c r="B115" s="18" t="s">
        <v>3</v>
      </c>
      <c r="C115" s="17">
        <v>1</v>
      </c>
      <c r="D115" s="31">
        <v>1</v>
      </c>
    </row>
    <row r="116" spans="2:4" ht="14.4" thickBot="1" x14ac:dyDescent="0.3">
      <c r="B116" s="50" t="s">
        <v>9</v>
      </c>
      <c r="C116" s="44">
        <v>1</v>
      </c>
      <c r="D116" s="51">
        <v>1</v>
      </c>
    </row>
    <row r="117" spans="2:4" x14ac:dyDescent="0.25">
      <c r="B117" s="5" t="s">
        <v>50</v>
      </c>
      <c r="C117" s="7">
        <f>C110/C106</f>
        <v>0.83950617283950613</v>
      </c>
      <c r="D117" s="7">
        <f>D110/D106</f>
        <v>0.83950617283950613</v>
      </c>
    </row>
    <row r="118" spans="2:4" ht="14.4" thickBot="1" x14ac:dyDescent="0.3">
      <c r="B118" s="6" t="s">
        <v>51</v>
      </c>
      <c r="C118" s="8">
        <f>C110/(C106-C112-C116)</f>
        <v>0.87179487179487181</v>
      </c>
      <c r="D118" s="8">
        <f>D110/(D106-D112-D116)</f>
        <v>0.87179487179487181</v>
      </c>
    </row>
    <row r="119" spans="2:4" ht="14.4" thickBot="1" x14ac:dyDescent="0.3">
      <c r="B119" s="39"/>
      <c r="C119" s="22"/>
      <c r="D119" s="21"/>
    </row>
    <row r="120" spans="2:4" ht="14.4" thickBot="1" x14ac:dyDescent="0.3">
      <c r="B120" s="11" t="s">
        <v>19</v>
      </c>
      <c r="C120" s="12">
        <v>944</v>
      </c>
      <c r="D120" s="13">
        <v>944</v>
      </c>
    </row>
    <row r="121" spans="2:4" x14ac:dyDescent="0.25">
      <c r="B121" s="14" t="s">
        <v>4</v>
      </c>
      <c r="C121" s="15">
        <v>5</v>
      </c>
      <c r="D121" s="30">
        <v>5</v>
      </c>
    </row>
    <row r="122" spans="2:4" x14ac:dyDescent="0.25">
      <c r="B122" s="48" t="s">
        <v>2</v>
      </c>
      <c r="C122" s="15">
        <v>4</v>
      </c>
      <c r="D122" s="30">
        <v>4</v>
      </c>
    </row>
    <row r="123" spans="2:4" x14ac:dyDescent="0.25">
      <c r="B123" s="18" t="s">
        <v>3</v>
      </c>
      <c r="C123" s="17">
        <v>4</v>
      </c>
      <c r="D123" s="31">
        <v>4</v>
      </c>
    </row>
    <row r="124" spans="2:4" x14ac:dyDescent="0.25">
      <c r="B124" s="48" t="s">
        <v>11</v>
      </c>
      <c r="C124" s="15">
        <v>1</v>
      </c>
      <c r="D124" s="30">
        <v>1</v>
      </c>
    </row>
    <row r="125" spans="2:4" x14ac:dyDescent="0.25">
      <c r="B125" s="18" t="s">
        <v>3</v>
      </c>
      <c r="C125" s="17">
        <v>1</v>
      </c>
      <c r="D125" s="31">
        <v>1</v>
      </c>
    </row>
    <row r="126" spans="2:4" x14ac:dyDescent="0.25">
      <c r="B126" s="14" t="s">
        <v>5</v>
      </c>
      <c r="C126" s="15">
        <v>790</v>
      </c>
      <c r="D126" s="30">
        <v>790</v>
      </c>
    </row>
    <row r="127" spans="2:4" x14ac:dyDescent="0.25">
      <c r="B127" s="14" t="s">
        <v>8</v>
      </c>
      <c r="C127" s="15">
        <v>149</v>
      </c>
      <c r="D127" s="30">
        <v>149</v>
      </c>
    </row>
    <row r="128" spans="2:4" x14ac:dyDescent="0.25">
      <c r="B128" s="48" t="s">
        <v>10</v>
      </c>
      <c r="C128" s="15">
        <v>3</v>
      </c>
      <c r="D128" s="30">
        <v>3</v>
      </c>
    </row>
    <row r="129" spans="2:4" x14ac:dyDescent="0.25">
      <c r="B129" s="48" t="s">
        <v>6</v>
      </c>
      <c r="C129" s="15">
        <v>13</v>
      </c>
      <c r="D129" s="30">
        <v>13</v>
      </c>
    </row>
    <row r="130" spans="2:4" x14ac:dyDescent="0.25">
      <c r="B130" s="48" t="s">
        <v>18</v>
      </c>
      <c r="C130" s="15">
        <v>96</v>
      </c>
      <c r="D130" s="30">
        <v>96</v>
      </c>
    </row>
    <row r="131" spans="2:4" x14ac:dyDescent="0.25">
      <c r="B131" s="48" t="s">
        <v>2</v>
      </c>
      <c r="C131" s="15">
        <v>22</v>
      </c>
      <c r="D131" s="30">
        <v>22</v>
      </c>
    </row>
    <row r="132" spans="2:4" x14ac:dyDescent="0.25">
      <c r="B132" s="18" t="s">
        <v>7</v>
      </c>
      <c r="C132" s="17">
        <v>2</v>
      </c>
      <c r="D132" s="31">
        <v>2</v>
      </c>
    </row>
    <row r="133" spans="2:4" x14ac:dyDescent="0.25">
      <c r="B133" s="18" t="s">
        <v>3</v>
      </c>
      <c r="C133" s="17">
        <v>20</v>
      </c>
      <c r="D133" s="31">
        <v>20</v>
      </c>
    </row>
    <row r="134" spans="2:4" x14ac:dyDescent="0.25">
      <c r="B134" s="48" t="s">
        <v>9</v>
      </c>
      <c r="C134" s="15">
        <v>8</v>
      </c>
      <c r="D134" s="30">
        <v>8</v>
      </c>
    </row>
    <row r="135" spans="2:4" x14ac:dyDescent="0.25">
      <c r="B135" s="48" t="s">
        <v>11</v>
      </c>
      <c r="C135" s="15">
        <v>7</v>
      </c>
      <c r="D135" s="30">
        <v>7</v>
      </c>
    </row>
    <row r="136" spans="2:4" x14ac:dyDescent="0.25">
      <c r="B136" s="18" t="s">
        <v>7</v>
      </c>
      <c r="C136" s="17">
        <v>1</v>
      </c>
      <c r="D136" s="31">
        <v>1</v>
      </c>
    </row>
    <row r="137" spans="2:4" ht="14.4" thickBot="1" x14ac:dyDescent="0.3">
      <c r="B137" s="18" t="s">
        <v>3</v>
      </c>
      <c r="C137" s="20">
        <v>6</v>
      </c>
      <c r="D137" s="31">
        <v>6</v>
      </c>
    </row>
    <row r="138" spans="2:4" x14ac:dyDescent="0.25">
      <c r="B138" s="5" t="s">
        <v>50</v>
      </c>
      <c r="C138" s="7">
        <f>C126/C120</f>
        <v>0.83686440677966101</v>
      </c>
      <c r="D138" s="7">
        <f>D126/D120</f>
        <v>0.83686440677966101</v>
      </c>
    </row>
    <row r="139" spans="2:4" ht="14.4" thickBot="1" x14ac:dyDescent="0.3">
      <c r="B139" s="6" t="s">
        <v>51</v>
      </c>
      <c r="C139" s="8">
        <f>C126/(C120-C128-C129-C132-C134-C136)</f>
        <v>0.86150490730643403</v>
      </c>
      <c r="D139" s="8">
        <f>D126/(D120-D128-D129-D132-D134-D136)</f>
        <v>0.86150490730643403</v>
      </c>
    </row>
    <row r="140" spans="2:4" ht="14.4" thickBot="1" x14ac:dyDescent="0.3">
      <c r="B140" s="19"/>
      <c r="C140" s="22"/>
      <c r="D140" s="21"/>
    </row>
    <row r="141" spans="2:4" ht="14.4" thickBot="1" x14ac:dyDescent="0.3">
      <c r="B141" s="11" t="s">
        <v>40</v>
      </c>
      <c r="C141" s="12">
        <v>5</v>
      </c>
      <c r="D141" s="13">
        <v>5</v>
      </c>
    </row>
    <row r="142" spans="2:4" x14ac:dyDescent="0.25">
      <c r="B142" s="14" t="s">
        <v>5</v>
      </c>
      <c r="C142" s="15">
        <v>2</v>
      </c>
      <c r="D142" s="30">
        <v>2</v>
      </c>
    </row>
    <row r="143" spans="2:4" x14ac:dyDescent="0.25">
      <c r="B143" s="14" t="s">
        <v>8</v>
      </c>
      <c r="C143" s="15">
        <v>3</v>
      </c>
      <c r="D143" s="30">
        <v>3</v>
      </c>
    </row>
    <row r="144" spans="2:4" x14ac:dyDescent="0.25">
      <c r="B144" s="48" t="s">
        <v>6</v>
      </c>
      <c r="C144" s="15">
        <v>1</v>
      </c>
      <c r="D144" s="30">
        <v>1</v>
      </c>
    </row>
    <row r="145" spans="2:4" x14ac:dyDescent="0.25">
      <c r="B145" s="48" t="s">
        <v>2</v>
      </c>
      <c r="C145" s="15">
        <v>1</v>
      </c>
      <c r="D145" s="30">
        <v>1</v>
      </c>
    </row>
    <row r="146" spans="2:4" x14ac:dyDescent="0.25">
      <c r="B146" s="18" t="s">
        <v>3</v>
      </c>
      <c r="C146" s="17">
        <v>1</v>
      </c>
      <c r="D146" s="31">
        <v>1</v>
      </c>
    </row>
    <row r="147" spans="2:4" x14ac:dyDescent="0.25">
      <c r="B147" s="48" t="s">
        <v>11</v>
      </c>
      <c r="C147" s="15">
        <v>1</v>
      </c>
      <c r="D147" s="30">
        <v>1</v>
      </c>
    </row>
    <row r="148" spans="2:4" ht="14.4" thickBot="1" x14ac:dyDescent="0.3">
      <c r="B148" s="18" t="s">
        <v>3</v>
      </c>
      <c r="C148" s="17">
        <v>1</v>
      </c>
      <c r="D148" s="31">
        <v>1</v>
      </c>
    </row>
    <row r="149" spans="2:4" x14ac:dyDescent="0.25">
      <c r="B149" s="5" t="s">
        <v>50</v>
      </c>
      <c r="C149" s="53">
        <f>C142/C141</f>
        <v>0.4</v>
      </c>
      <c r="D149" s="7">
        <f>D142/D141</f>
        <v>0.4</v>
      </c>
    </row>
    <row r="150" spans="2:4" ht="14.4" thickBot="1" x14ac:dyDescent="0.3">
      <c r="B150" s="6" t="s">
        <v>51</v>
      </c>
      <c r="C150" s="54">
        <f>C142/(C141-C144)</f>
        <v>0.5</v>
      </c>
      <c r="D150" s="57">
        <f>D142/(D141-D144)</f>
        <v>0.5</v>
      </c>
    </row>
    <row r="151" spans="2:4" ht="14.4" thickBot="1" x14ac:dyDescent="0.3">
      <c r="B151" s="19"/>
      <c r="C151" s="22"/>
      <c r="D151" s="21"/>
    </row>
    <row r="152" spans="2:4" ht="14.4" thickBot="1" x14ac:dyDescent="0.3">
      <c r="B152" s="11" t="s">
        <v>28</v>
      </c>
      <c r="C152" s="12">
        <v>55</v>
      </c>
      <c r="D152" s="13">
        <v>55</v>
      </c>
    </row>
    <row r="153" spans="2:4" x14ac:dyDescent="0.25">
      <c r="B153" s="14" t="s">
        <v>4</v>
      </c>
      <c r="C153" s="15">
        <v>1</v>
      </c>
      <c r="D153" s="30">
        <v>1</v>
      </c>
    </row>
    <row r="154" spans="2:4" x14ac:dyDescent="0.25">
      <c r="B154" s="16" t="s">
        <v>18</v>
      </c>
      <c r="C154" s="17">
        <v>1</v>
      </c>
      <c r="D154" s="31">
        <v>1</v>
      </c>
    </row>
    <row r="155" spans="2:4" x14ac:dyDescent="0.25">
      <c r="B155" s="14" t="s">
        <v>5</v>
      </c>
      <c r="C155" s="15">
        <v>30</v>
      </c>
      <c r="D155" s="30">
        <v>30</v>
      </c>
    </row>
    <row r="156" spans="2:4" x14ac:dyDescent="0.25">
      <c r="B156" s="14" t="s">
        <v>8</v>
      </c>
      <c r="C156" s="15">
        <v>24</v>
      </c>
      <c r="D156" s="30">
        <v>24</v>
      </c>
    </row>
    <row r="157" spans="2:4" ht="14.4" thickBot="1" x14ac:dyDescent="0.3">
      <c r="B157" s="16" t="s">
        <v>18</v>
      </c>
      <c r="C157" s="17">
        <v>24</v>
      </c>
      <c r="D157" s="31">
        <v>24</v>
      </c>
    </row>
    <row r="158" spans="2:4" x14ac:dyDescent="0.25">
      <c r="B158" s="5" t="s">
        <v>50</v>
      </c>
      <c r="C158" s="53">
        <f>C155/C152</f>
        <v>0.54545454545454541</v>
      </c>
      <c r="D158" s="7">
        <f>D155/D152</f>
        <v>0.54545454545454541</v>
      </c>
    </row>
    <row r="159" spans="2:4" ht="14.4" thickBot="1" x14ac:dyDescent="0.3">
      <c r="B159" s="6" t="s">
        <v>51</v>
      </c>
      <c r="C159" s="54">
        <f>C155/C152</f>
        <v>0.54545454545454541</v>
      </c>
      <c r="D159" s="57">
        <f>D155/D152</f>
        <v>0.54545454545454541</v>
      </c>
    </row>
    <row r="160" spans="2:4" ht="14.4" thickBot="1" x14ac:dyDescent="0.3">
      <c r="B160" s="39"/>
      <c r="C160" s="22"/>
      <c r="D160" s="21"/>
    </row>
    <row r="161" spans="2:4" ht="14.4" thickBot="1" x14ac:dyDescent="0.3">
      <c r="B161" s="11" t="s">
        <v>35</v>
      </c>
      <c r="C161" s="12">
        <v>31</v>
      </c>
      <c r="D161" s="13">
        <v>31</v>
      </c>
    </row>
    <row r="162" spans="2:4" x14ac:dyDescent="0.25">
      <c r="B162" s="14" t="s">
        <v>5</v>
      </c>
      <c r="C162" s="15">
        <v>27</v>
      </c>
      <c r="D162" s="30">
        <v>27</v>
      </c>
    </row>
    <row r="163" spans="2:4" x14ac:dyDescent="0.25">
      <c r="B163" s="14" t="s">
        <v>8</v>
      </c>
      <c r="C163" s="15">
        <v>4</v>
      </c>
      <c r="D163" s="30">
        <v>4</v>
      </c>
    </row>
    <row r="164" spans="2:4" ht="14.4" thickBot="1" x14ac:dyDescent="0.3">
      <c r="B164" s="16" t="s">
        <v>6</v>
      </c>
      <c r="C164" s="20">
        <v>4</v>
      </c>
      <c r="D164" s="31">
        <v>4</v>
      </c>
    </row>
    <row r="165" spans="2:4" x14ac:dyDescent="0.25">
      <c r="B165" s="5" t="s">
        <v>50</v>
      </c>
      <c r="C165" s="7">
        <f>C162/C161</f>
        <v>0.87096774193548387</v>
      </c>
      <c r="D165" s="7">
        <f>D162/D161</f>
        <v>0.87096774193548387</v>
      </c>
    </row>
    <row r="166" spans="2:4" ht="14.4" thickBot="1" x14ac:dyDescent="0.3">
      <c r="B166" s="6" t="s">
        <v>51</v>
      </c>
      <c r="C166" s="8">
        <f>C162/(C161-C164)</f>
        <v>1</v>
      </c>
      <c r="D166" s="8">
        <f>D162/(D161-D164)</f>
        <v>1</v>
      </c>
    </row>
    <row r="167" spans="2:4" ht="14.4" thickBot="1" x14ac:dyDescent="0.3">
      <c r="B167" s="39"/>
      <c r="C167" s="22"/>
      <c r="D167" s="21"/>
    </row>
    <row r="168" spans="2:4" ht="14.4" thickBot="1" x14ac:dyDescent="0.3">
      <c r="B168" s="23" t="s">
        <v>38</v>
      </c>
      <c r="C168" s="12">
        <v>18</v>
      </c>
      <c r="D168" s="13">
        <v>18</v>
      </c>
    </row>
    <row r="169" spans="2:4" x14ac:dyDescent="0.25">
      <c r="B169" s="14" t="s">
        <v>5</v>
      </c>
      <c r="C169" s="15">
        <v>8</v>
      </c>
      <c r="D169" s="46">
        <v>8</v>
      </c>
    </row>
    <row r="170" spans="2:4" x14ac:dyDescent="0.25">
      <c r="B170" s="14" t="s">
        <v>8</v>
      </c>
      <c r="C170" s="15">
        <v>10</v>
      </c>
      <c r="D170" s="32">
        <v>10</v>
      </c>
    </row>
    <row r="171" spans="2:4" ht="14.4" thickBot="1" x14ac:dyDescent="0.3">
      <c r="B171" s="16" t="s">
        <v>6</v>
      </c>
      <c r="C171" s="20">
        <v>10</v>
      </c>
      <c r="D171" s="47">
        <v>10</v>
      </c>
    </row>
    <row r="172" spans="2:4" x14ac:dyDescent="0.25">
      <c r="B172" s="5" t="s">
        <v>50</v>
      </c>
      <c r="C172" s="7">
        <f>C169/C168</f>
        <v>0.44444444444444442</v>
      </c>
      <c r="D172" s="7">
        <f>D169/D168</f>
        <v>0.44444444444444442</v>
      </c>
    </row>
    <row r="173" spans="2:4" ht="14.4" thickBot="1" x14ac:dyDescent="0.3">
      <c r="B173" s="6" t="s">
        <v>51</v>
      </c>
      <c r="C173" s="8">
        <f>C169/(C168-C171)</f>
        <v>1</v>
      </c>
      <c r="D173" s="8">
        <f>D169/(D168-D171)</f>
        <v>1</v>
      </c>
    </row>
    <row r="174" spans="2:4" ht="14.4" thickBot="1" x14ac:dyDescent="0.3">
      <c r="B174" s="39"/>
      <c r="C174" s="22"/>
      <c r="D174" s="21"/>
    </row>
    <row r="175" spans="2:4" ht="14.4" thickBot="1" x14ac:dyDescent="0.3">
      <c r="B175" s="11" t="s">
        <v>25</v>
      </c>
      <c r="C175" s="12">
        <v>62</v>
      </c>
      <c r="D175" s="13">
        <v>62</v>
      </c>
    </row>
    <row r="176" spans="2:4" x14ac:dyDescent="0.25">
      <c r="B176" s="14" t="s">
        <v>5</v>
      </c>
      <c r="C176" s="15">
        <v>50</v>
      </c>
      <c r="D176" s="30">
        <v>50</v>
      </c>
    </row>
    <row r="177" spans="2:4" x14ac:dyDescent="0.25">
      <c r="B177" s="14" t="s">
        <v>8</v>
      </c>
      <c r="C177" s="15">
        <v>12</v>
      </c>
      <c r="D177" s="30">
        <v>12</v>
      </c>
    </row>
    <row r="178" spans="2:4" x14ac:dyDescent="0.25">
      <c r="B178" s="48" t="s">
        <v>6</v>
      </c>
      <c r="C178" s="15">
        <v>2</v>
      </c>
      <c r="D178" s="30">
        <v>2</v>
      </c>
    </row>
    <row r="179" spans="2:4" x14ac:dyDescent="0.25">
      <c r="B179" s="48" t="s">
        <v>18</v>
      </c>
      <c r="C179" s="15">
        <v>8</v>
      </c>
      <c r="D179" s="30">
        <v>8</v>
      </c>
    </row>
    <row r="180" spans="2:4" x14ac:dyDescent="0.25">
      <c r="B180" s="48" t="s">
        <v>11</v>
      </c>
      <c r="C180" s="15">
        <v>2</v>
      </c>
      <c r="D180" s="30">
        <v>2</v>
      </c>
    </row>
    <row r="181" spans="2:4" ht="14.4" thickBot="1" x14ac:dyDescent="0.3">
      <c r="B181" s="18" t="s">
        <v>3</v>
      </c>
      <c r="C181" s="20">
        <v>2</v>
      </c>
      <c r="D181" s="31">
        <v>2</v>
      </c>
    </row>
    <row r="182" spans="2:4" x14ac:dyDescent="0.25">
      <c r="B182" s="5" t="s">
        <v>50</v>
      </c>
      <c r="C182" s="7">
        <f>C176/C175</f>
        <v>0.80645161290322576</v>
      </c>
      <c r="D182" s="7">
        <f>D176/D175</f>
        <v>0.80645161290322576</v>
      </c>
    </row>
    <row r="183" spans="2:4" ht="14.4" thickBot="1" x14ac:dyDescent="0.3">
      <c r="B183" s="6" t="s">
        <v>51</v>
      </c>
      <c r="C183" s="8">
        <f>C176/(C175-C178)</f>
        <v>0.83333333333333337</v>
      </c>
      <c r="D183" s="8">
        <f>D176/(D175-D178)</f>
        <v>0.83333333333333337</v>
      </c>
    </row>
    <row r="184" spans="2:4" ht="14.4" thickBot="1" x14ac:dyDescent="0.3">
      <c r="B184" s="19"/>
      <c r="C184" s="22"/>
      <c r="D184" s="21"/>
    </row>
    <row r="185" spans="2:4" ht="14.4" thickBot="1" x14ac:dyDescent="0.3">
      <c r="B185" s="11" t="s">
        <v>43</v>
      </c>
      <c r="C185" s="12">
        <v>190</v>
      </c>
      <c r="D185" s="13">
        <v>190</v>
      </c>
    </row>
    <row r="186" spans="2:4" x14ac:dyDescent="0.25">
      <c r="B186" s="14" t="s">
        <v>4</v>
      </c>
      <c r="C186" s="15">
        <v>10</v>
      </c>
      <c r="D186" s="30">
        <v>10</v>
      </c>
    </row>
    <row r="187" spans="2:4" x14ac:dyDescent="0.25">
      <c r="B187" s="16" t="s">
        <v>18</v>
      </c>
      <c r="C187" s="17">
        <v>10</v>
      </c>
      <c r="D187" s="31">
        <v>10</v>
      </c>
    </row>
    <row r="188" spans="2:4" x14ac:dyDescent="0.25">
      <c r="B188" s="14" t="s">
        <v>5</v>
      </c>
      <c r="C188" s="15">
        <v>115</v>
      </c>
      <c r="D188" s="30">
        <v>115</v>
      </c>
    </row>
    <row r="189" spans="2:4" x14ac:dyDescent="0.25">
      <c r="B189" s="14" t="s">
        <v>8</v>
      </c>
      <c r="C189" s="15">
        <v>65</v>
      </c>
      <c r="D189" s="30">
        <v>65</v>
      </c>
    </row>
    <row r="190" spans="2:4" ht="14.4" thickBot="1" x14ac:dyDescent="0.3">
      <c r="B190" s="16" t="s">
        <v>18</v>
      </c>
      <c r="C190" s="20">
        <v>65</v>
      </c>
      <c r="D190" s="31">
        <v>65</v>
      </c>
    </row>
    <row r="191" spans="2:4" x14ac:dyDescent="0.25">
      <c r="B191" s="5" t="s">
        <v>50</v>
      </c>
      <c r="C191" s="7">
        <f>C188/C185</f>
        <v>0.60526315789473684</v>
      </c>
      <c r="D191" s="7">
        <f>D188/D185</f>
        <v>0.60526315789473684</v>
      </c>
    </row>
    <row r="192" spans="2:4" ht="14.4" thickBot="1" x14ac:dyDescent="0.3">
      <c r="B192" s="6" t="s">
        <v>51</v>
      </c>
      <c r="C192" s="8">
        <f>C188/(C185)</f>
        <v>0.60526315789473684</v>
      </c>
      <c r="D192" s="8">
        <f>D188/(D185)</f>
        <v>0.60526315789473684</v>
      </c>
    </row>
    <row r="193" spans="2:4" ht="14.4" thickBot="1" x14ac:dyDescent="0.3">
      <c r="B193" s="39"/>
      <c r="C193" s="22"/>
      <c r="D193" s="21"/>
    </row>
    <row r="194" spans="2:4" ht="14.4" thickBot="1" x14ac:dyDescent="0.3">
      <c r="B194" s="11" t="s">
        <v>29</v>
      </c>
      <c r="C194" s="12">
        <v>140</v>
      </c>
      <c r="D194" s="13">
        <v>140</v>
      </c>
    </row>
    <row r="195" spans="2:4" x14ac:dyDescent="0.25">
      <c r="B195" s="14" t="s">
        <v>4</v>
      </c>
      <c r="C195" s="15">
        <v>17</v>
      </c>
      <c r="D195" s="30">
        <v>17</v>
      </c>
    </row>
    <row r="196" spans="2:4" x14ac:dyDescent="0.25">
      <c r="B196" s="16" t="s">
        <v>18</v>
      </c>
      <c r="C196" s="17">
        <v>17</v>
      </c>
      <c r="D196" s="31">
        <v>17</v>
      </c>
    </row>
    <row r="197" spans="2:4" x14ac:dyDescent="0.25">
      <c r="B197" s="14" t="s">
        <v>5</v>
      </c>
      <c r="C197" s="15">
        <v>103</v>
      </c>
      <c r="D197" s="30">
        <v>103</v>
      </c>
    </row>
    <row r="198" spans="2:4" x14ac:dyDescent="0.25">
      <c r="B198" s="14" t="s">
        <v>8</v>
      </c>
      <c r="C198" s="15">
        <v>20</v>
      </c>
      <c r="D198" s="30">
        <v>20</v>
      </c>
    </row>
    <row r="199" spans="2:4" ht="14.4" thickBot="1" x14ac:dyDescent="0.3">
      <c r="B199" s="16" t="s">
        <v>18</v>
      </c>
      <c r="C199" s="20">
        <v>20</v>
      </c>
      <c r="D199" s="31">
        <v>20</v>
      </c>
    </row>
    <row r="200" spans="2:4" x14ac:dyDescent="0.25">
      <c r="B200" s="5" t="s">
        <v>50</v>
      </c>
      <c r="C200" s="7">
        <f>C197/C194</f>
        <v>0.73571428571428577</v>
      </c>
      <c r="D200" s="7">
        <f>D197/D194</f>
        <v>0.73571428571428577</v>
      </c>
    </row>
    <row r="201" spans="2:4" ht="14.4" thickBot="1" x14ac:dyDescent="0.3">
      <c r="B201" s="6" t="s">
        <v>51</v>
      </c>
      <c r="C201" s="8">
        <f>C197/C194</f>
        <v>0.73571428571428577</v>
      </c>
      <c r="D201" s="8">
        <f>D197/D194</f>
        <v>0.73571428571428577</v>
      </c>
    </row>
    <row r="202" spans="2:4" ht="14.4" thickBot="1" x14ac:dyDescent="0.3">
      <c r="B202" s="39"/>
      <c r="C202" s="22"/>
      <c r="D202" s="21"/>
    </row>
    <row r="203" spans="2:4" ht="14.4" thickBot="1" x14ac:dyDescent="0.3">
      <c r="B203" s="11" t="s">
        <v>22</v>
      </c>
      <c r="C203" s="12">
        <v>52</v>
      </c>
      <c r="D203" s="13">
        <v>52</v>
      </c>
    </row>
    <row r="204" spans="2:4" x14ac:dyDescent="0.25">
      <c r="B204" s="14" t="s">
        <v>5</v>
      </c>
      <c r="C204" s="15">
        <v>38</v>
      </c>
      <c r="D204" s="46">
        <v>38</v>
      </c>
    </row>
    <row r="205" spans="2:4" x14ac:dyDescent="0.25">
      <c r="B205" s="14" t="s">
        <v>8</v>
      </c>
      <c r="C205" s="15">
        <v>14</v>
      </c>
      <c r="D205" s="32">
        <v>14</v>
      </c>
    </row>
    <row r="206" spans="2:4" x14ac:dyDescent="0.25">
      <c r="B206" s="48" t="s">
        <v>10</v>
      </c>
      <c r="C206" s="15">
        <v>3</v>
      </c>
      <c r="D206" s="32">
        <v>3</v>
      </c>
    </row>
    <row r="207" spans="2:4" x14ac:dyDescent="0.25">
      <c r="B207" s="48" t="s">
        <v>6</v>
      </c>
      <c r="C207" s="15">
        <v>2</v>
      </c>
      <c r="D207" s="32">
        <v>2</v>
      </c>
    </row>
    <row r="208" spans="2:4" ht="14.4" thickBot="1" x14ac:dyDescent="0.3">
      <c r="B208" s="48" t="s">
        <v>9</v>
      </c>
      <c r="C208" s="44">
        <v>9</v>
      </c>
      <c r="D208" s="52">
        <v>9</v>
      </c>
    </row>
    <row r="209" spans="2:4" x14ac:dyDescent="0.25">
      <c r="B209" s="5" t="s">
        <v>50</v>
      </c>
      <c r="C209" s="7">
        <f>C204/C203</f>
        <v>0.73076923076923073</v>
      </c>
      <c r="D209" s="7">
        <f>D204/D203</f>
        <v>0.73076923076923073</v>
      </c>
    </row>
    <row r="210" spans="2:4" ht="14.4" thickBot="1" x14ac:dyDescent="0.3">
      <c r="B210" s="6" t="s">
        <v>51</v>
      </c>
      <c r="C210" s="8">
        <f>C204/(C203-C206-C207-C208)</f>
        <v>1</v>
      </c>
      <c r="D210" s="8">
        <f>D204/(D203-D206-D207-D208)</f>
        <v>1</v>
      </c>
    </row>
    <row r="211" spans="2:4" ht="14.4" thickBot="1" x14ac:dyDescent="0.3">
      <c r="B211" s="39"/>
      <c r="C211" s="22"/>
      <c r="D211" s="21"/>
    </row>
    <row r="212" spans="2:4" ht="14.4" thickBot="1" x14ac:dyDescent="0.3">
      <c r="B212" s="11" t="s">
        <v>20</v>
      </c>
      <c r="C212" s="12">
        <v>100</v>
      </c>
      <c r="D212" s="13">
        <v>100</v>
      </c>
    </row>
    <row r="213" spans="2:4" x14ac:dyDescent="0.25">
      <c r="B213" s="14" t="s">
        <v>5</v>
      </c>
      <c r="C213" s="15">
        <v>88</v>
      </c>
      <c r="D213" s="30">
        <v>88</v>
      </c>
    </row>
    <row r="214" spans="2:4" x14ac:dyDescent="0.25">
      <c r="B214" s="14" t="s">
        <v>8</v>
      </c>
      <c r="C214" s="15">
        <v>12</v>
      </c>
      <c r="D214" s="30">
        <v>12</v>
      </c>
    </row>
    <row r="215" spans="2:4" x14ac:dyDescent="0.25">
      <c r="B215" s="48" t="s">
        <v>10</v>
      </c>
      <c r="C215" s="15">
        <v>1</v>
      </c>
      <c r="D215" s="30">
        <v>1</v>
      </c>
    </row>
    <row r="216" spans="2:4" x14ac:dyDescent="0.25">
      <c r="B216" s="48" t="s">
        <v>6</v>
      </c>
      <c r="C216" s="15">
        <v>3</v>
      </c>
      <c r="D216" s="30">
        <v>3</v>
      </c>
    </row>
    <row r="217" spans="2:4" x14ac:dyDescent="0.25">
      <c r="B217" s="48" t="s">
        <v>18</v>
      </c>
      <c r="C217" s="15">
        <v>3</v>
      </c>
      <c r="D217" s="30">
        <v>3</v>
      </c>
    </row>
    <row r="218" spans="2:4" x14ac:dyDescent="0.25">
      <c r="B218" s="48" t="s">
        <v>2</v>
      </c>
      <c r="C218" s="15">
        <v>2</v>
      </c>
      <c r="D218" s="30">
        <v>2</v>
      </c>
    </row>
    <row r="219" spans="2:4" x14ac:dyDescent="0.25">
      <c r="B219" s="18" t="s">
        <v>3</v>
      </c>
      <c r="C219" s="17">
        <v>2</v>
      </c>
      <c r="D219" s="31">
        <v>2</v>
      </c>
    </row>
    <row r="220" spans="2:4" x14ac:dyDescent="0.25">
      <c r="B220" s="48" t="s">
        <v>11</v>
      </c>
      <c r="C220" s="15">
        <v>3</v>
      </c>
      <c r="D220" s="30">
        <v>3</v>
      </c>
    </row>
    <row r="221" spans="2:4" ht="14.4" thickBot="1" x14ac:dyDescent="0.3">
      <c r="B221" s="18" t="s">
        <v>3</v>
      </c>
      <c r="C221" s="20">
        <v>3</v>
      </c>
      <c r="D221" s="31">
        <v>3</v>
      </c>
    </row>
    <row r="222" spans="2:4" x14ac:dyDescent="0.25">
      <c r="B222" s="5" t="s">
        <v>50</v>
      </c>
      <c r="C222" s="7">
        <f>C213/C212</f>
        <v>0.88</v>
      </c>
      <c r="D222" s="7">
        <f>D213/D212</f>
        <v>0.88</v>
      </c>
    </row>
    <row r="223" spans="2:4" ht="14.4" thickBot="1" x14ac:dyDescent="0.3">
      <c r="B223" s="6" t="s">
        <v>51</v>
      </c>
      <c r="C223" s="8">
        <f>C213/(C212-C215-C216)</f>
        <v>0.91666666666666663</v>
      </c>
      <c r="D223" s="8">
        <f>D213/(D212-D215-D216)</f>
        <v>0.91666666666666663</v>
      </c>
    </row>
    <row r="224" spans="2:4" ht="14.4" thickBot="1" x14ac:dyDescent="0.3">
      <c r="B224" s="19"/>
      <c r="C224" s="22"/>
      <c r="D224" s="21"/>
    </row>
    <row r="225" spans="2:4" ht="14.4" thickBot="1" x14ac:dyDescent="0.3">
      <c r="B225" s="11" t="s">
        <v>13</v>
      </c>
      <c r="C225" s="12">
        <v>123</v>
      </c>
      <c r="D225" s="13">
        <v>123</v>
      </c>
    </row>
    <row r="226" spans="2:4" x14ac:dyDescent="0.25">
      <c r="B226" s="14" t="s">
        <v>4</v>
      </c>
      <c r="C226" s="15">
        <v>3</v>
      </c>
      <c r="D226" s="30">
        <v>3</v>
      </c>
    </row>
    <row r="227" spans="2:4" x14ac:dyDescent="0.25">
      <c r="B227" s="48" t="s">
        <v>2</v>
      </c>
      <c r="C227" s="15">
        <v>1</v>
      </c>
      <c r="D227" s="30">
        <v>1</v>
      </c>
    </row>
    <row r="228" spans="2:4" x14ac:dyDescent="0.25">
      <c r="B228" s="18" t="s">
        <v>3</v>
      </c>
      <c r="C228" s="17">
        <v>1</v>
      </c>
      <c r="D228" s="31">
        <v>1</v>
      </c>
    </row>
    <row r="229" spans="2:4" x14ac:dyDescent="0.25">
      <c r="B229" s="48" t="s">
        <v>11</v>
      </c>
      <c r="C229" s="15">
        <v>2</v>
      </c>
      <c r="D229" s="30">
        <v>2</v>
      </c>
    </row>
    <row r="230" spans="2:4" x14ac:dyDescent="0.25">
      <c r="B230" s="18" t="s">
        <v>7</v>
      </c>
      <c r="C230" s="17">
        <v>2</v>
      </c>
      <c r="D230" s="31">
        <v>2</v>
      </c>
    </row>
    <row r="231" spans="2:4" x14ac:dyDescent="0.25">
      <c r="B231" s="14" t="s">
        <v>5</v>
      </c>
      <c r="C231" s="15">
        <v>105</v>
      </c>
      <c r="D231" s="30">
        <v>105</v>
      </c>
    </row>
    <row r="232" spans="2:4" x14ac:dyDescent="0.25">
      <c r="B232" s="14" t="s">
        <v>8</v>
      </c>
      <c r="C232" s="15">
        <v>15</v>
      </c>
      <c r="D232" s="30">
        <v>15</v>
      </c>
    </row>
    <row r="233" spans="2:4" x14ac:dyDescent="0.25">
      <c r="B233" s="48" t="s">
        <v>10</v>
      </c>
      <c r="C233" s="15">
        <v>1</v>
      </c>
      <c r="D233" s="30">
        <v>1</v>
      </c>
    </row>
    <row r="234" spans="2:4" x14ac:dyDescent="0.25">
      <c r="B234" s="48" t="s">
        <v>6</v>
      </c>
      <c r="C234" s="15">
        <v>6</v>
      </c>
      <c r="D234" s="30">
        <v>6</v>
      </c>
    </row>
    <row r="235" spans="2:4" x14ac:dyDescent="0.25">
      <c r="B235" s="48" t="s">
        <v>2</v>
      </c>
      <c r="C235" s="15">
        <v>4</v>
      </c>
      <c r="D235" s="30">
        <v>4</v>
      </c>
    </row>
    <row r="236" spans="2:4" x14ac:dyDescent="0.25">
      <c r="B236" s="18" t="s">
        <v>3</v>
      </c>
      <c r="C236" s="17">
        <v>4</v>
      </c>
      <c r="D236" s="31">
        <v>4</v>
      </c>
    </row>
    <row r="237" spans="2:4" x14ac:dyDescent="0.25">
      <c r="B237" s="48" t="s">
        <v>9</v>
      </c>
      <c r="C237" s="15">
        <v>1</v>
      </c>
      <c r="D237" s="30">
        <v>1</v>
      </c>
    </row>
    <row r="238" spans="2:4" x14ac:dyDescent="0.25">
      <c r="B238" s="48" t="s">
        <v>11</v>
      </c>
      <c r="C238" s="15">
        <v>3</v>
      </c>
      <c r="D238" s="30">
        <v>3</v>
      </c>
    </row>
    <row r="239" spans="2:4" ht="14.4" thickBot="1" x14ac:dyDescent="0.3">
      <c r="B239" s="18" t="s">
        <v>3</v>
      </c>
      <c r="C239" s="20">
        <v>3</v>
      </c>
      <c r="D239" s="31">
        <v>3</v>
      </c>
    </row>
    <row r="240" spans="2:4" x14ac:dyDescent="0.25">
      <c r="B240" s="5" t="s">
        <v>50</v>
      </c>
      <c r="C240" s="7">
        <f>C231/C225</f>
        <v>0.85365853658536583</v>
      </c>
      <c r="D240" s="7">
        <f>D231/D225</f>
        <v>0.85365853658536583</v>
      </c>
    </row>
    <row r="241" spans="2:4" ht="14.4" thickBot="1" x14ac:dyDescent="0.3">
      <c r="B241" s="6" t="s">
        <v>51</v>
      </c>
      <c r="C241" s="8">
        <f>C231/(C225-C230-C234-C233)</f>
        <v>0.92105263157894735</v>
      </c>
      <c r="D241" s="8">
        <f>D231/(D225-D230-D234-D233)</f>
        <v>0.92105263157894735</v>
      </c>
    </row>
    <row r="242" spans="2:4" ht="14.4" thickBot="1" x14ac:dyDescent="0.3">
      <c r="B242" s="19"/>
      <c r="C242" s="22"/>
      <c r="D242" s="21"/>
    </row>
    <row r="243" spans="2:4" ht="14.4" thickBot="1" x14ac:dyDescent="0.3">
      <c r="B243" s="11" t="s">
        <v>37</v>
      </c>
      <c r="C243" s="12">
        <v>30</v>
      </c>
      <c r="D243" s="13">
        <v>30</v>
      </c>
    </row>
    <row r="244" spans="2:4" x14ac:dyDescent="0.25">
      <c r="B244" s="14" t="s">
        <v>4</v>
      </c>
      <c r="C244" s="15">
        <v>9</v>
      </c>
      <c r="D244" s="30">
        <v>9</v>
      </c>
    </row>
    <row r="245" spans="2:4" x14ac:dyDescent="0.25">
      <c r="B245" s="16" t="s">
        <v>18</v>
      </c>
      <c r="C245" s="17">
        <v>9</v>
      </c>
      <c r="D245" s="31">
        <v>9</v>
      </c>
    </row>
    <row r="246" spans="2:4" x14ac:dyDescent="0.25">
      <c r="B246" s="14" t="s">
        <v>5</v>
      </c>
      <c r="C246" s="15">
        <v>16</v>
      </c>
      <c r="D246" s="30">
        <v>16</v>
      </c>
    </row>
    <row r="247" spans="2:4" x14ac:dyDescent="0.25">
      <c r="B247" s="14" t="s">
        <v>8</v>
      </c>
      <c r="C247" s="15">
        <v>5</v>
      </c>
      <c r="D247" s="30">
        <v>5</v>
      </c>
    </row>
    <row r="248" spans="2:4" ht="14.4" thickBot="1" x14ac:dyDescent="0.3">
      <c r="B248" s="16" t="s">
        <v>18</v>
      </c>
      <c r="C248" s="20">
        <v>5</v>
      </c>
      <c r="D248" s="31">
        <v>5</v>
      </c>
    </row>
    <row r="249" spans="2:4" x14ac:dyDescent="0.25">
      <c r="B249" s="5" t="s">
        <v>50</v>
      </c>
      <c r="C249" s="7">
        <f>C246/C243</f>
        <v>0.53333333333333333</v>
      </c>
      <c r="D249" s="7">
        <f>D246/D243</f>
        <v>0.53333333333333333</v>
      </c>
    </row>
    <row r="250" spans="2:4" ht="14.4" thickBot="1" x14ac:dyDescent="0.3">
      <c r="B250" s="6" t="s">
        <v>51</v>
      </c>
      <c r="C250" s="8">
        <f>C246/C243</f>
        <v>0.53333333333333333</v>
      </c>
      <c r="D250" s="8">
        <f>D246/D243</f>
        <v>0.53333333333333333</v>
      </c>
    </row>
    <row r="251" spans="2:4" ht="14.4" thickBot="1" x14ac:dyDescent="0.3">
      <c r="B251" s="39"/>
      <c r="C251" s="22"/>
      <c r="D251" s="21"/>
    </row>
    <row r="252" spans="2:4" ht="14.4" thickBot="1" x14ac:dyDescent="0.3">
      <c r="B252" s="11" t="s">
        <v>41</v>
      </c>
      <c r="C252" s="55">
        <v>4</v>
      </c>
      <c r="D252" s="25">
        <v>4</v>
      </c>
    </row>
    <row r="253" spans="2:4" ht="14.4" thickBot="1" x14ac:dyDescent="0.3">
      <c r="B253" s="14" t="s">
        <v>5</v>
      </c>
      <c r="C253" s="56">
        <v>4</v>
      </c>
      <c r="D253" s="46">
        <v>4</v>
      </c>
    </row>
    <row r="254" spans="2:4" x14ac:dyDescent="0.25">
      <c r="B254" s="5" t="s">
        <v>50</v>
      </c>
      <c r="C254" s="53">
        <f>C253/C252</f>
        <v>1</v>
      </c>
      <c r="D254" s="7">
        <f>D253/D252</f>
        <v>1</v>
      </c>
    </row>
    <row r="255" spans="2:4" ht="14.4" thickBot="1" x14ac:dyDescent="0.3">
      <c r="B255" s="6" t="s">
        <v>51</v>
      </c>
      <c r="C255" s="54">
        <f>C253/C252</f>
        <v>1</v>
      </c>
      <c r="D255" s="57">
        <f>D253/D252</f>
        <v>1</v>
      </c>
    </row>
    <row r="256" spans="2:4" ht="14.4" thickBot="1" x14ac:dyDescent="0.3">
      <c r="B256" s="41"/>
      <c r="C256" s="42"/>
      <c r="D256" s="43"/>
    </row>
    <row r="257" spans="2:4" ht="14.4" thickBot="1" x14ac:dyDescent="0.3">
      <c r="B257" s="11" t="s">
        <v>33</v>
      </c>
      <c r="C257" s="12">
        <v>100</v>
      </c>
      <c r="D257" s="13">
        <v>100</v>
      </c>
    </row>
    <row r="258" spans="2:4" x14ac:dyDescent="0.25">
      <c r="B258" s="14" t="s">
        <v>4</v>
      </c>
      <c r="C258" s="15">
        <v>3</v>
      </c>
      <c r="D258" s="30">
        <v>3</v>
      </c>
    </row>
    <row r="259" spans="2:4" x14ac:dyDescent="0.25">
      <c r="B259" s="16" t="s">
        <v>18</v>
      </c>
      <c r="C259" s="17">
        <v>3</v>
      </c>
      <c r="D259" s="31">
        <v>3</v>
      </c>
    </row>
    <row r="260" spans="2:4" x14ac:dyDescent="0.25">
      <c r="B260" s="14" t="s">
        <v>5</v>
      </c>
      <c r="C260" s="15">
        <v>64</v>
      </c>
      <c r="D260" s="30">
        <v>64</v>
      </c>
    </row>
    <row r="261" spans="2:4" x14ac:dyDescent="0.25">
      <c r="B261" s="14" t="s">
        <v>8</v>
      </c>
      <c r="C261" s="15">
        <v>33</v>
      </c>
      <c r="D261" s="30">
        <v>33</v>
      </c>
    </row>
    <row r="262" spans="2:4" ht="14.4" thickBot="1" x14ac:dyDescent="0.3">
      <c r="B262" s="16" t="s">
        <v>18</v>
      </c>
      <c r="C262" s="20">
        <v>33</v>
      </c>
      <c r="D262" s="31">
        <v>33</v>
      </c>
    </row>
    <row r="263" spans="2:4" x14ac:dyDescent="0.25">
      <c r="B263" s="5" t="s">
        <v>50</v>
      </c>
      <c r="C263" s="7">
        <f>C260/C257</f>
        <v>0.64</v>
      </c>
      <c r="D263" s="7">
        <f>D260/D257</f>
        <v>0.64</v>
      </c>
    </row>
    <row r="264" spans="2:4" ht="14.4" thickBot="1" x14ac:dyDescent="0.3">
      <c r="B264" s="6" t="s">
        <v>51</v>
      </c>
      <c r="C264" s="8">
        <f>C260/(C257)</f>
        <v>0.64</v>
      </c>
      <c r="D264" s="8">
        <f>D260/(D257)</f>
        <v>0.64</v>
      </c>
    </row>
    <row r="265" spans="2:4" ht="14.4" thickBot="1" x14ac:dyDescent="0.3">
      <c r="B265" s="39"/>
      <c r="C265" s="22"/>
      <c r="D265" s="21"/>
    </row>
    <row r="266" spans="2:4" ht="14.4" thickBot="1" x14ac:dyDescent="0.3">
      <c r="B266" s="11" t="s">
        <v>27</v>
      </c>
      <c r="C266" s="12">
        <v>145</v>
      </c>
      <c r="D266" s="13">
        <v>145</v>
      </c>
    </row>
    <row r="267" spans="2:4" x14ac:dyDescent="0.25">
      <c r="B267" s="14" t="s">
        <v>4</v>
      </c>
      <c r="C267" s="15">
        <v>10</v>
      </c>
      <c r="D267" s="30">
        <v>10</v>
      </c>
    </row>
    <row r="268" spans="2:4" x14ac:dyDescent="0.25">
      <c r="B268" s="16" t="s">
        <v>18</v>
      </c>
      <c r="C268" s="17">
        <v>10</v>
      </c>
      <c r="D268" s="31">
        <v>10</v>
      </c>
    </row>
    <row r="269" spans="2:4" x14ac:dyDescent="0.25">
      <c r="B269" s="14" t="s">
        <v>5</v>
      </c>
      <c r="C269" s="15">
        <v>117</v>
      </c>
      <c r="D269" s="30">
        <v>117</v>
      </c>
    </row>
    <row r="270" spans="2:4" x14ac:dyDescent="0.25">
      <c r="B270" s="14" t="s">
        <v>8</v>
      </c>
      <c r="C270" s="15">
        <v>18</v>
      </c>
      <c r="D270" s="30">
        <v>18</v>
      </c>
    </row>
    <row r="271" spans="2:4" ht="14.4" thickBot="1" x14ac:dyDescent="0.3">
      <c r="B271" s="16" t="s">
        <v>18</v>
      </c>
      <c r="C271" s="20">
        <v>18</v>
      </c>
      <c r="D271" s="31">
        <v>18</v>
      </c>
    </row>
    <row r="272" spans="2:4" x14ac:dyDescent="0.25">
      <c r="B272" s="5" t="s">
        <v>50</v>
      </c>
      <c r="C272" s="7">
        <f>C269/C266</f>
        <v>0.80689655172413788</v>
      </c>
      <c r="D272" s="7">
        <f>D269/D266</f>
        <v>0.80689655172413788</v>
      </c>
    </row>
    <row r="273" spans="2:4" ht="14.4" thickBot="1" x14ac:dyDescent="0.3">
      <c r="B273" s="6" t="s">
        <v>51</v>
      </c>
      <c r="C273" s="8">
        <f>C269/C266</f>
        <v>0.80689655172413788</v>
      </c>
      <c r="D273" s="8">
        <f>D269/D266</f>
        <v>0.80689655172413788</v>
      </c>
    </row>
    <row r="274" spans="2:4" ht="14.4" thickBot="1" x14ac:dyDescent="0.3">
      <c r="B274" s="39"/>
      <c r="C274" s="22"/>
      <c r="D274" s="21"/>
    </row>
    <row r="275" spans="2:4" ht="14.4" thickBot="1" x14ac:dyDescent="0.3">
      <c r="B275" s="11" t="s">
        <v>45</v>
      </c>
      <c r="C275" s="12">
        <v>180</v>
      </c>
      <c r="D275" s="13">
        <v>180</v>
      </c>
    </row>
    <row r="276" spans="2:4" x14ac:dyDescent="0.25">
      <c r="B276" s="14" t="s">
        <v>4</v>
      </c>
      <c r="C276" s="15">
        <v>5</v>
      </c>
      <c r="D276" s="30">
        <v>5</v>
      </c>
    </row>
    <row r="277" spans="2:4" x14ac:dyDescent="0.25">
      <c r="B277" s="16" t="s">
        <v>18</v>
      </c>
      <c r="C277" s="17">
        <v>5</v>
      </c>
      <c r="D277" s="31">
        <v>5</v>
      </c>
    </row>
    <row r="278" spans="2:4" x14ac:dyDescent="0.25">
      <c r="B278" s="14" t="s">
        <v>5</v>
      </c>
      <c r="C278" s="15">
        <v>159</v>
      </c>
      <c r="D278" s="30">
        <v>159</v>
      </c>
    </row>
    <row r="279" spans="2:4" x14ac:dyDescent="0.25">
      <c r="B279" s="14" t="s">
        <v>8</v>
      </c>
      <c r="C279" s="15">
        <v>16</v>
      </c>
      <c r="D279" s="30">
        <v>16</v>
      </c>
    </row>
    <row r="280" spans="2:4" ht="14.4" thickBot="1" x14ac:dyDescent="0.3">
      <c r="B280" s="16" t="s">
        <v>18</v>
      </c>
      <c r="C280" s="20">
        <v>16</v>
      </c>
      <c r="D280" s="31">
        <v>16</v>
      </c>
    </row>
    <row r="281" spans="2:4" x14ac:dyDescent="0.25">
      <c r="B281" s="5" t="s">
        <v>50</v>
      </c>
      <c r="C281" s="7">
        <f>C278/C275</f>
        <v>0.8833333333333333</v>
      </c>
      <c r="D281" s="7">
        <f>D278/D275</f>
        <v>0.8833333333333333</v>
      </c>
    </row>
    <row r="282" spans="2:4" ht="14.4" thickBot="1" x14ac:dyDescent="0.3">
      <c r="B282" s="6" t="s">
        <v>51</v>
      </c>
      <c r="C282" s="8">
        <f>C278/C275</f>
        <v>0.8833333333333333</v>
      </c>
      <c r="D282" s="8">
        <f>D278/D275</f>
        <v>0.8833333333333333</v>
      </c>
    </row>
    <row r="283" spans="2:4" ht="14.4" thickBot="1" x14ac:dyDescent="0.3">
      <c r="B283" s="39"/>
      <c r="C283" s="22"/>
      <c r="D283" s="21"/>
    </row>
    <row r="284" spans="2:4" ht="14.4" thickBot="1" x14ac:dyDescent="0.3">
      <c r="B284" s="11" t="s">
        <v>12</v>
      </c>
      <c r="C284" s="12">
        <v>62</v>
      </c>
      <c r="D284" s="13">
        <v>62</v>
      </c>
    </row>
    <row r="285" spans="2:4" x14ac:dyDescent="0.25">
      <c r="B285" s="14" t="s">
        <v>4</v>
      </c>
      <c r="C285" s="15">
        <v>10</v>
      </c>
      <c r="D285" s="30">
        <v>10</v>
      </c>
    </row>
    <row r="286" spans="2:4" x14ac:dyDescent="0.25">
      <c r="B286" s="48" t="s">
        <v>18</v>
      </c>
      <c r="C286" s="15">
        <v>5</v>
      </c>
      <c r="D286" s="30">
        <v>5</v>
      </c>
    </row>
    <row r="287" spans="2:4" x14ac:dyDescent="0.25">
      <c r="B287" s="48" t="s">
        <v>2</v>
      </c>
      <c r="C287" s="15">
        <v>5</v>
      </c>
      <c r="D287" s="30">
        <v>5</v>
      </c>
    </row>
    <row r="288" spans="2:4" x14ac:dyDescent="0.25">
      <c r="B288" s="18" t="s">
        <v>3</v>
      </c>
      <c r="C288" s="17">
        <v>5</v>
      </c>
      <c r="D288" s="31">
        <v>5</v>
      </c>
    </row>
    <row r="289" spans="2:4" x14ac:dyDescent="0.25">
      <c r="B289" s="14" t="s">
        <v>5</v>
      </c>
      <c r="C289" s="15">
        <v>11</v>
      </c>
      <c r="D289" s="30">
        <v>11</v>
      </c>
    </row>
    <row r="290" spans="2:4" x14ac:dyDescent="0.25">
      <c r="B290" s="14" t="s">
        <v>8</v>
      </c>
      <c r="C290" s="15">
        <v>41</v>
      </c>
      <c r="D290" s="30">
        <v>41</v>
      </c>
    </row>
    <row r="291" spans="2:4" x14ac:dyDescent="0.25">
      <c r="B291" s="48" t="s">
        <v>18</v>
      </c>
      <c r="C291" s="15">
        <v>40</v>
      </c>
      <c r="D291" s="30">
        <v>40</v>
      </c>
    </row>
    <row r="292" spans="2:4" x14ac:dyDescent="0.25">
      <c r="B292" s="48" t="s">
        <v>11</v>
      </c>
      <c r="C292" s="15">
        <v>1</v>
      </c>
      <c r="D292" s="30">
        <v>1</v>
      </c>
    </row>
    <row r="293" spans="2:4" ht="14.4" thickBot="1" x14ac:dyDescent="0.3">
      <c r="B293" s="18" t="s">
        <v>3</v>
      </c>
      <c r="C293" s="20">
        <v>1</v>
      </c>
      <c r="D293" s="31">
        <v>1</v>
      </c>
    </row>
    <row r="294" spans="2:4" x14ac:dyDescent="0.25">
      <c r="B294" s="5" t="s">
        <v>50</v>
      </c>
      <c r="C294" s="7">
        <f>C289/C284</f>
        <v>0.17741935483870969</v>
      </c>
      <c r="D294" s="7">
        <f>D289/D284</f>
        <v>0.17741935483870969</v>
      </c>
    </row>
    <row r="295" spans="2:4" ht="14.4" thickBot="1" x14ac:dyDescent="0.3">
      <c r="B295" s="6" t="s">
        <v>51</v>
      </c>
      <c r="C295" s="8">
        <f>C289/(C284)</f>
        <v>0.17741935483870969</v>
      </c>
      <c r="D295" s="8">
        <f>D289/(D284)</f>
        <v>0.17741935483870969</v>
      </c>
    </row>
    <row r="296" spans="2:4" ht="14.4" thickBot="1" x14ac:dyDescent="0.3">
      <c r="B296" s="19"/>
      <c r="C296" s="22"/>
      <c r="D296" s="21"/>
    </row>
    <row r="297" spans="2:4" ht="14.4" thickBot="1" x14ac:dyDescent="0.3">
      <c r="B297" s="11" t="s">
        <v>44</v>
      </c>
      <c r="C297" s="12">
        <v>14</v>
      </c>
      <c r="D297" s="13">
        <v>14</v>
      </c>
    </row>
    <row r="298" spans="2:4" x14ac:dyDescent="0.25">
      <c r="B298" s="14" t="s">
        <v>5</v>
      </c>
      <c r="C298" s="15">
        <v>7</v>
      </c>
      <c r="D298" s="30">
        <v>7</v>
      </c>
    </row>
    <row r="299" spans="2:4" x14ac:dyDescent="0.25">
      <c r="B299" s="14" t="s">
        <v>8</v>
      </c>
      <c r="C299" s="15">
        <v>7</v>
      </c>
      <c r="D299" s="30">
        <v>7</v>
      </c>
    </row>
    <row r="300" spans="2:4" x14ac:dyDescent="0.25">
      <c r="B300" s="48" t="s">
        <v>18</v>
      </c>
      <c r="C300" s="15">
        <v>4</v>
      </c>
      <c r="D300" s="30">
        <v>4</v>
      </c>
    </row>
    <row r="301" spans="2:4" x14ac:dyDescent="0.25">
      <c r="B301" s="48" t="s">
        <v>2</v>
      </c>
      <c r="C301" s="15">
        <v>2</v>
      </c>
      <c r="D301" s="30">
        <v>2</v>
      </c>
    </row>
    <row r="302" spans="2:4" x14ac:dyDescent="0.25">
      <c r="B302" s="18" t="s">
        <v>3</v>
      </c>
      <c r="C302" s="17">
        <v>2</v>
      </c>
      <c r="D302" s="31">
        <v>2</v>
      </c>
    </row>
    <row r="303" spans="2:4" x14ac:dyDescent="0.25">
      <c r="B303" s="48" t="s">
        <v>11</v>
      </c>
      <c r="C303" s="15">
        <v>1</v>
      </c>
      <c r="D303" s="30">
        <v>1</v>
      </c>
    </row>
    <row r="304" spans="2:4" ht="14.4" thickBot="1" x14ac:dyDescent="0.3">
      <c r="B304" s="18" t="s">
        <v>3</v>
      </c>
      <c r="C304" s="20">
        <v>1</v>
      </c>
      <c r="D304" s="31">
        <v>1</v>
      </c>
    </row>
    <row r="305" spans="2:4" x14ac:dyDescent="0.25">
      <c r="B305" s="5" t="s">
        <v>50</v>
      </c>
      <c r="C305" s="7">
        <f>C298/C297</f>
        <v>0.5</v>
      </c>
      <c r="D305" s="7">
        <f>D298/D297</f>
        <v>0.5</v>
      </c>
    </row>
    <row r="306" spans="2:4" ht="14.4" thickBot="1" x14ac:dyDescent="0.3">
      <c r="B306" s="6" t="s">
        <v>51</v>
      </c>
      <c r="C306" s="8">
        <f>C298/(C297)</f>
        <v>0.5</v>
      </c>
      <c r="D306" s="8">
        <f>D298/(D297)</f>
        <v>0.5</v>
      </c>
    </row>
    <row r="307" spans="2:4" ht="14.4" thickBot="1" x14ac:dyDescent="0.3">
      <c r="B307" s="19"/>
      <c r="C307" s="22"/>
      <c r="D307" s="21"/>
    </row>
    <row r="308" spans="2:4" ht="14.4" thickBot="1" x14ac:dyDescent="0.3">
      <c r="B308" s="11" t="s">
        <v>46</v>
      </c>
      <c r="C308" s="12">
        <v>93</v>
      </c>
      <c r="D308" s="13">
        <v>93</v>
      </c>
    </row>
    <row r="309" spans="2:4" x14ac:dyDescent="0.25">
      <c r="B309" s="14" t="s">
        <v>4</v>
      </c>
      <c r="C309" s="15">
        <v>4</v>
      </c>
      <c r="D309" s="30">
        <v>4</v>
      </c>
    </row>
    <row r="310" spans="2:4" x14ac:dyDescent="0.25">
      <c r="B310" s="48" t="s">
        <v>6</v>
      </c>
      <c r="C310" s="15">
        <v>1</v>
      </c>
      <c r="D310" s="30">
        <v>1</v>
      </c>
    </row>
    <row r="311" spans="2:4" x14ac:dyDescent="0.25">
      <c r="B311" s="48" t="s">
        <v>2</v>
      </c>
      <c r="C311" s="15">
        <v>1</v>
      </c>
      <c r="D311" s="30">
        <v>1</v>
      </c>
    </row>
    <row r="312" spans="2:4" x14ac:dyDescent="0.25">
      <c r="B312" s="18" t="s">
        <v>3</v>
      </c>
      <c r="C312" s="17">
        <v>1</v>
      </c>
      <c r="D312" s="31">
        <v>1</v>
      </c>
    </row>
    <row r="313" spans="2:4" x14ac:dyDescent="0.25">
      <c r="B313" s="48" t="s">
        <v>11</v>
      </c>
      <c r="C313" s="15">
        <v>2</v>
      </c>
      <c r="D313" s="30">
        <v>2</v>
      </c>
    </row>
    <row r="314" spans="2:4" x14ac:dyDescent="0.25">
      <c r="B314" s="18" t="s">
        <v>3</v>
      </c>
      <c r="C314" s="17">
        <v>2</v>
      </c>
      <c r="D314" s="31">
        <v>2</v>
      </c>
    </row>
    <row r="315" spans="2:4" x14ac:dyDescent="0.25">
      <c r="B315" s="14" t="s">
        <v>5</v>
      </c>
      <c r="C315" s="15">
        <v>73</v>
      </c>
      <c r="D315" s="30">
        <v>73</v>
      </c>
    </row>
    <row r="316" spans="2:4" x14ac:dyDescent="0.25">
      <c r="B316" s="14" t="s">
        <v>8</v>
      </c>
      <c r="C316" s="15">
        <v>16</v>
      </c>
      <c r="D316" s="30">
        <v>16</v>
      </c>
    </row>
    <row r="317" spans="2:4" x14ac:dyDescent="0.25">
      <c r="B317" s="48" t="s">
        <v>6</v>
      </c>
      <c r="C317" s="15">
        <v>3</v>
      </c>
      <c r="D317" s="30">
        <v>3</v>
      </c>
    </row>
    <row r="318" spans="2:4" x14ac:dyDescent="0.25">
      <c r="B318" s="48" t="s">
        <v>2</v>
      </c>
      <c r="C318" s="15">
        <v>11</v>
      </c>
      <c r="D318" s="30">
        <v>11</v>
      </c>
    </row>
    <row r="319" spans="2:4" x14ac:dyDescent="0.25">
      <c r="B319" s="18" t="s">
        <v>3</v>
      </c>
      <c r="C319" s="17">
        <v>11</v>
      </c>
      <c r="D319" s="31">
        <v>11</v>
      </c>
    </row>
    <row r="320" spans="2:4" x14ac:dyDescent="0.25">
      <c r="B320" s="48" t="s">
        <v>11</v>
      </c>
      <c r="C320" s="15">
        <v>2</v>
      </c>
      <c r="D320" s="30">
        <v>2</v>
      </c>
    </row>
    <row r="321" spans="2:4" ht="14.4" thickBot="1" x14ac:dyDescent="0.3">
      <c r="B321" s="40" t="s">
        <v>3</v>
      </c>
      <c r="C321" s="20">
        <v>2</v>
      </c>
      <c r="D321" s="45">
        <v>2</v>
      </c>
    </row>
    <row r="322" spans="2:4" x14ac:dyDescent="0.25">
      <c r="B322" s="36" t="s">
        <v>50</v>
      </c>
      <c r="C322" s="37">
        <f>C315/C308</f>
        <v>0.78494623655913975</v>
      </c>
      <c r="D322" s="37">
        <f>D315/D308</f>
        <v>0.78494623655913975</v>
      </c>
    </row>
    <row r="323" spans="2:4" ht="14.4" thickBot="1" x14ac:dyDescent="0.3">
      <c r="B323" s="6" t="s">
        <v>51</v>
      </c>
      <c r="C323" s="8">
        <f>C315/(C308-C310-C317)</f>
        <v>0.8202247191011236</v>
      </c>
      <c r="D323" s="8">
        <f>D315/(D308-D310-D317)</f>
        <v>0.8202247191011236</v>
      </c>
    </row>
    <row r="324" spans="2:4" ht="14.4" thickBot="1" x14ac:dyDescent="0.3">
      <c r="B324" s="19"/>
      <c r="C324" s="22"/>
      <c r="D324" s="21"/>
    </row>
    <row r="325" spans="2:4" ht="14.4" thickBot="1" x14ac:dyDescent="0.3">
      <c r="B325" s="11" t="s">
        <v>21</v>
      </c>
      <c r="C325" s="12">
        <v>65</v>
      </c>
      <c r="D325" s="13">
        <v>65</v>
      </c>
    </row>
    <row r="326" spans="2:4" x14ac:dyDescent="0.25">
      <c r="B326" s="14" t="s">
        <v>4</v>
      </c>
      <c r="C326" s="15">
        <v>4</v>
      </c>
      <c r="D326" s="30">
        <v>4</v>
      </c>
    </row>
    <row r="327" spans="2:4" x14ac:dyDescent="0.25">
      <c r="B327" s="48" t="s">
        <v>18</v>
      </c>
      <c r="C327" s="15">
        <v>4</v>
      </c>
      <c r="D327" s="30">
        <v>4</v>
      </c>
    </row>
    <row r="328" spans="2:4" x14ac:dyDescent="0.25">
      <c r="B328" s="14" t="s">
        <v>5</v>
      </c>
      <c r="C328" s="15">
        <v>30</v>
      </c>
      <c r="D328" s="30">
        <v>30</v>
      </c>
    </row>
    <row r="329" spans="2:4" x14ac:dyDescent="0.25">
      <c r="B329" s="14" t="s">
        <v>8</v>
      </c>
      <c r="C329" s="15">
        <v>31</v>
      </c>
      <c r="D329" s="30">
        <v>31</v>
      </c>
    </row>
    <row r="330" spans="2:4" x14ac:dyDescent="0.25">
      <c r="B330" s="48" t="s">
        <v>10</v>
      </c>
      <c r="C330" s="15">
        <v>4</v>
      </c>
      <c r="D330" s="30">
        <v>4</v>
      </c>
    </row>
    <row r="331" spans="2:4" x14ac:dyDescent="0.25">
      <c r="B331" s="48" t="s">
        <v>6</v>
      </c>
      <c r="C331" s="15">
        <v>2</v>
      </c>
      <c r="D331" s="30">
        <v>2</v>
      </c>
    </row>
    <row r="332" spans="2:4" x14ac:dyDescent="0.25">
      <c r="B332" s="48" t="s">
        <v>18</v>
      </c>
      <c r="C332" s="15">
        <v>1</v>
      </c>
      <c r="D332" s="30">
        <v>1</v>
      </c>
    </row>
    <row r="333" spans="2:4" x14ac:dyDescent="0.25">
      <c r="B333" s="48" t="s">
        <v>2</v>
      </c>
      <c r="C333" s="15">
        <v>23</v>
      </c>
      <c r="D333" s="30">
        <v>23</v>
      </c>
    </row>
    <row r="334" spans="2:4" x14ac:dyDescent="0.25">
      <c r="B334" s="18" t="s">
        <v>3</v>
      </c>
      <c r="C334" s="17">
        <v>23</v>
      </c>
      <c r="D334" s="31">
        <v>23</v>
      </c>
    </row>
    <row r="335" spans="2:4" x14ac:dyDescent="0.25">
      <c r="B335" s="48" t="s">
        <v>11</v>
      </c>
      <c r="C335" s="15">
        <v>1</v>
      </c>
      <c r="D335" s="30">
        <v>1</v>
      </c>
    </row>
    <row r="336" spans="2:4" ht="14.4" thickBot="1" x14ac:dyDescent="0.3">
      <c r="B336" s="40" t="s">
        <v>3</v>
      </c>
      <c r="C336" s="20">
        <v>1</v>
      </c>
      <c r="D336" s="45">
        <v>1</v>
      </c>
    </row>
    <row r="337" spans="2:4" x14ac:dyDescent="0.25">
      <c r="B337" s="36" t="s">
        <v>50</v>
      </c>
      <c r="C337" s="37">
        <f>C328/C325</f>
        <v>0.46153846153846156</v>
      </c>
      <c r="D337" s="37">
        <f>D328/D325</f>
        <v>0.46153846153846156</v>
      </c>
    </row>
    <row r="338" spans="2:4" ht="14.4" thickBot="1" x14ac:dyDescent="0.3">
      <c r="B338" s="6" t="s">
        <v>51</v>
      </c>
      <c r="C338" s="8">
        <f>C328/(C325-C330-C331)</f>
        <v>0.50847457627118642</v>
      </c>
      <c r="D338" s="8">
        <f>D328/(D325-D330-D331)</f>
        <v>0.50847457627118642</v>
      </c>
    </row>
  </sheetData>
  <mergeCells count="2">
    <mergeCell ref="C5:C6"/>
    <mergeCell ref="D5:D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16</Orden>
    <Filtro xmlns="8cf1b8fd-72df-4c21-8306-a5f720778edf">2015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66A8D3-0F18-46D8-9FC9-67FD40D9877C}"/>
</file>

<file path=customXml/itemProps2.xml><?xml version="1.0" encoding="utf-8"?>
<ds:datastoreItem xmlns:ds="http://schemas.openxmlformats.org/officeDocument/2006/customXml" ds:itemID="{AD8BEB52-6EBE-4CD3-8B23-03B3218124AD}"/>
</file>

<file path=customXml/itemProps3.xml><?xml version="1.0" encoding="utf-8"?>
<ds:datastoreItem xmlns:ds="http://schemas.openxmlformats.org/officeDocument/2006/customXml" ds:itemID="{A366A8D3-0F18-46D8-9FC9-67FD40D9877C}"/>
</file>

<file path=customXml/itemProps4.xml><?xml version="1.0" encoding="utf-8"?>
<ds:datastoreItem xmlns:ds="http://schemas.openxmlformats.org/officeDocument/2006/customXml" ds:itemID="{BEAB7510-DDE1-4E8C-8266-FA94E27C75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NACIONAL</vt:lpstr>
      <vt:lpstr>INTERNACIONAL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Cumplimiento enero 2015</dc:title>
  <dc:creator>Tatiana del Pilar Ballen Lozano</dc:creator>
  <cp:lastModifiedBy>Tatiana del Pilar Ballen Lozano</cp:lastModifiedBy>
  <dcterms:created xsi:type="dcterms:W3CDTF">2015-03-03T14:17:29Z</dcterms:created>
  <dcterms:modified xsi:type="dcterms:W3CDTF">2015-05-06T20:43:29Z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  <property fmtid="{D5CDD505-2E9C-101B-9397-08002B2CF9AE}" pid="3" name="_dlc_DocIdItemGuid">
    <vt:lpwstr>149b24c1-ebab-4e7c-90dc-9d252c93b6ba</vt:lpwstr>
  </property>
</Properties>
</file>